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7400" windowHeight="8265" activeTab="0"/>
  </bookViews>
  <sheets>
    <sheet name="Форма №3" sheetId="1" r:id="rId1"/>
    <sheet name="АЧР" sheetId="2" r:id="rId2"/>
    <sheet name="График" sheetId="3" state="hidden" r:id="rId3"/>
    <sheet name="суточная ведомость" sheetId="4" r:id="rId4"/>
  </sheets>
  <definedNames/>
  <calcPr fullCalcOnLoad="1"/>
</workbook>
</file>

<file path=xl/sharedStrings.xml><?xml version="1.0" encoding="utf-8"?>
<sst xmlns="http://schemas.openxmlformats.org/spreadsheetml/2006/main" count="896" uniqueCount="172">
  <si>
    <t>Положение анцапф</t>
  </si>
  <si>
    <t>ток</t>
  </si>
  <si>
    <t>МВт</t>
  </si>
  <si>
    <t>± реак</t>
  </si>
  <si>
    <t>По трансформаторам</t>
  </si>
  <si>
    <t>№</t>
  </si>
  <si>
    <t>Итого:</t>
  </si>
  <si>
    <t>110 кВ</t>
  </si>
  <si>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</si>
  <si>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Напряжение на шинах</t>
  </si>
  <si>
    <t>Замер провел</t>
  </si>
  <si>
    <t>По ЛЭП и фидерам 110, 35, 10, 6 кВ (с разбивкой по напряжению)</t>
  </si>
  <si>
    <t>РПН</t>
  </si>
  <si>
    <t>+ j</t>
  </si>
  <si>
    <t>Постоянные потери</t>
  </si>
  <si>
    <t>Переменные потери в трансформаторах,                                              МВА</t>
  </si>
  <si>
    <r>
      <t xml:space="preserve">Cos </t>
    </r>
    <r>
      <rPr>
        <b/>
        <sz val="12"/>
        <rFont val="Symbol"/>
        <family val="1"/>
      </rPr>
      <t>j</t>
    </r>
  </si>
  <si>
    <r>
      <t>S</t>
    </r>
    <r>
      <rPr>
        <b/>
        <sz val="9"/>
        <rFont val="Symbol"/>
        <family val="1"/>
      </rPr>
      <t>S</t>
    </r>
  </si>
  <si>
    <r>
      <t>S</t>
    </r>
    <r>
      <rPr>
        <sz val="8"/>
        <rFont val="Times New Roman"/>
        <family val="1"/>
      </rPr>
      <t>№T1</t>
    </r>
  </si>
  <si>
    <r>
      <t>S</t>
    </r>
    <r>
      <rPr>
        <sz val="8"/>
        <rFont val="Times New Roman"/>
        <family val="1"/>
      </rPr>
      <t>№T2</t>
    </r>
  </si>
  <si>
    <r>
      <t>S</t>
    </r>
    <r>
      <rPr>
        <sz val="8"/>
        <rFont val="Times New Roman"/>
        <family val="1"/>
      </rPr>
      <t>№T3</t>
    </r>
  </si>
  <si>
    <r>
      <t>S</t>
    </r>
    <r>
      <rPr>
        <sz val="8"/>
        <rFont val="Times New Roman"/>
        <family val="1"/>
      </rPr>
      <t>№T4</t>
    </r>
  </si>
  <si>
    <r>
      <t>Δ</t>
    </r>
    <r>
      <rPr>
        <sz val="10"/>
        <rFont val="Times New Roman"/>
        <family val="1"/>
      </rPr>
      <t>Рхх</t>
    </r>
  </si>
  <si>
    <r>
      <t>Δ</t>
    </r>
    <r>
      <rPr>
        <sz val="10"/>
        <rFont val="Times New Roman"/>
        <family val="1"/>
      </rPr>
      <t>Qхх</t>
    </r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</si>
  <si>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>пер</t>
    </r>
  </si>
  <si>
    <t>МВА</t>
  </si>
  <si>
    <t>Амп</t>
  </si>
  <si>
    <t>МВАр</t>
  </si>
  <si>
    <t>Название ЛЭП и фидеров</t>
  </si>
  <si>
    <t>± акт</t>
  </si>
  <si>
    <t>Нагрузка СК, МВАр</t>
  </si>
  <si>
    <t>Батарея СК, МВАр</t>
  </si>
  <si>
    <t xml:space="preserve">ПРИМЕЧАНИЕ:                            + направление потока к шинам п/ст                                                 - направление потока от шин п/ст                          </t>
  </si>
  <si>
    <t>№ 1</t>
  </si>
  <si>
    <t>№ 2</t>
  </si>
  <si>
    <t>6 кВ</t>
  </si>
  <si>
    <t>№ 3</t>
  </si>
  <si>
    <t>ВЛ-110 кВ</t>
  </si>
  <si>
    <t>Первоуральская-1</t>
  </si>
  <si>
    <t>Первоуральская-2</t>
  </si>
  <si>
    <t>Первоуральская-3</t>
  </si>
  <si>
    <t>ПХЗ</t>
  </si>
  <si>
    <t>Uк,%</t>
  </si>
  <si>
    <r>
      <t>Δ</t>
    </r>
    <r>
      <rPr>
        <sz val="10"/>
        <rFont val="Times New Roman"/>
        <family val="1"/>
      </rPr>
      <t>Pкз, МВт</t>
    </r>
  </si>
  <si>
    <t>Т-1</t>
  </si>
  <si>
    <t>Т-2</t>
  </si>
  <si>
    <t>Т-3</t>
  </si>
  <si>
    <t>яч.1</t>
  </si>
  <si>
    <t>яч.8</t>
  </si>
  <si>
    <t>яч.3</t>
  </si>
  <si>
    <t>яч.5</t>
  </si>
  <si>
    <t>яч.9</t>
  </si>
  <si>
    <t>яч.10</t>
  </si>
  <si>
    <t>яч.12</t>
  </si>
  <si>
    <t>яч.15</t>
  </si>
  <si>
    <t>яч.17</t>
  </si>
  <si>
    <t>яч.16</t>
  </si>
  <si>
    <t>яч.18</t>
  </si>
  <si>
    <t>яч.20</t>
  </si>
  <si>
    <t>УТЭЦ</t>
  </si>
  <si>
    <t>яч.21</t>
  </si>
  <si>
    <t>яч.2</t>
  </si>
  <si>
    <t>яч.4</t>
  </si>
  <si>
    <t>яч.6</t>
  </si>
  <si>
    <t>яч.11</t>
  </si>
  <si>
    <t>яч.13</t>
  </si>
  <si>
    <t>яч.14</t>
  </si>
  <si>
    <t>яч.19</t>
  </si>
  <si>
    <t>4 час</t>
  </si>
  <si>
    <t>12 час</t>
  </si>
  <si>
    <t>Таблица  АЧР и ЧАПВ, установленных на ПС СУМЗ</t>
  </si>
  <si>
    <t>Наименование</t>
  </si>
  <si>
    <t>Уставки АЧР-1</t>
  </si>
  <si>
    <t>Уставки АЧР-2</t>
  </si>
  <si>
    <t>Уставки ЧАПВ</t>
  </si>
  <si>
    <t xml:space="preserve">    Отключаемая  нагрузка,  МВт</t>
  </si>
  <si>
    <t>подстанции</t>
  </si>
  <si>
    <t>отключаемых  фидеров</t>
  </si>
  <si>
    <t>Гц</t>
  </si>
  <si>
    <t>сек</t>
  </si>
  <si>
    <t>4  ч.</t>
  </si>
  <si>
    <t>СУМЗ</t>
  </si>
  <si>
    <t>В-110 кВ</t>
  </si>
  <si>
    <t xml:space="preserve">ОАО "Среднеуральский </t>
  </si>
  <si>
    <t>Итого</t>
  </si>
  <si>
    <t>1 час</t>
  </si>
  <si>
    <t>2 час</t>
  </si>
  <si>
    <t>3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</si>
  <si>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</si>
  <si>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</si>
  <si>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</si>
  <si>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</si>
  <si>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</si>
  <si>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</si>
  <si>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</si>
  <si>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</si>
  <si>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</si>
  <si>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</si>
  <si>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</si>
  <si>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</si>
  <si>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</si>
  <si>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</si>
  <si>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</si>
  <si>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</si>
  <si>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</si>
  <si>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</si>
  <si>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</si>
  <si>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СУТОЧНАЯ    ВЕДОМОСТЬ РАСХОДА ЭЛЕКТРОЭНЕРГИИ</t>
  </si>
  <si>
    <t xml:space="preserve">                                                ПС СУМЗ</t>
  </si>
  <si>
    <t>Трансформаторы (фидера)</t>
  </si>
  <si>
    <t>Часы</t>
  </si>
  <si>
    <t>вв. 6кВ яч.1</t>
  </si>
  <si>
    <t>вв. 6кВ яч.8</t>
  </si>
  <si>
    <t>вв. 6кВ яч.3</t>
  </si>
  <si>
    <t>110кВ</t>
  </si>
  <si>
    <t>активный</t>
  </si>
  <si>
    <t>реактивный</t>
  </si>
  <si>
    <t>кВт.ч</t>
  </si>
  <si>
    <t>Замер  провел</t>
  </si>
  <si>
    <t>1  ч.</t>
  </si>
  <si>
    <t>2 ч.</t>
  </si>
  <si>
    <t>3  ч.</t>
  </si>
  <si>
    <t>5  ч.</t>
  </si>
  <si>
    <t>6  ч.</t>
  </si>
  <si>
    <t>7  ч.</t>
  </si>
  <si>
    <t>8  ч.</t>
  </si>
  <si>
    <t>9  ч.</t>
  </si>
  <si>
    <t>10  ч.</t>
  </si>
  <si>
    <t>11  ч.</t>
  </si>
  <si>
    <t>12  ч.</t>
  </si>
  <si>
    <t>13  ч.</t>
  </si>
  <si>
    <t>14  ч.</t>
  </si>
  <si>
    <t>15  ч.</t>
  </si>
  <si>
    <t>16  ч.</t>
  </si>
  <si>
    <t>17  ч.</t>
  </si>
  <si>
    <t>18  ч.</t>
  </si>
  <si>
    <t>19  ч.</t>
  </si>
  <si>
    <t>20  ч.</t>
  </si>
  <si>
    <t>21  ч.</t>
  </si>
  <si>
    <t>22  ч.</t>
  </si>
  <si>
    <t>23  ч.</t>
  </si>
  <si>
    <t>24  ч.</t>
  </si>
  <si>
    <t>1С-6 кВ</t>
  </si>
  <si>
    <t>КСМ-Сталь</t>
  </si>
  <si>
    <t>ПС №3</t>
  </si>
  <si>
    <t>ПС ОПК ПВ</t>
  </si>
  <si>
    <t>Мини ТЭЦ</t>
  </si>
  <si>
    <t>2С-6 кВ</t>
  </si>
  <si>
    <t>Итого 1С</t>
  </si>
  <si>
    <t>ПС №1 МПЦ</t>
  </si>
  <si>
    <t>ПС ЦТК</t>
  </si>
  <si>
    <t>ПС СУМЗ 5</t>
  </si>
  <si>
    <t>Итого 2С</t>
  </si>
  <si>
    <t>ТСШ-6кВ</t>
  </si>
  <si>
    <t>Итого ТСШ</t>
  </si>
  <si>
    <t>Мини-ТЭЦ</t>
  </si>
  <si>
    <t>ПС 2 подъема ПВ</t>
  </si>
  <si>
    <t>ПС II подъема ПВ</t>
  </si>
  <si>
    <r>
      <t xml:space="preserve"> Форма № 3  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СУМЗ</t>
    </r>
    <r>
      <rPr>
        <sz val="10"/>
        <rFont val="Times New Roman"/>
        <family val="1"/>
      </rPr>
      <t xml:space="preserve">                                    Дата  </t>
    </r>
    <r>
      <rPr>
        <b/>
        <sz val="14"/>
        <rFont val="Times New Roman"/>
        <family val="1"/>
      </rPr>
      <t>19.12.2018г.</t>
    </r>
  </si>
  <si>
    <t>ПХЗ ГПП-1</t>
  </si>
  <si>
    <t>Дата 19.12.2018г.</t>
  </si>
  <si>
    <t>19.12.2018г.</t>
  </si>
  <si>
    <t>График ограничения режима потребления электрической энергии (МВт∙ч)</t>
  </si>
  <si>
    <t>10 очередь</t>
  </si>
  <si>
    <t>Час замера</t>
  </si>
  <si>
    <t>РУ-6 кВ ПС №1 МПЦ от ПС СУМЗ</t>
  </si>
  <si>
    <t xml:space="preserve">яч.4  СМ-1 </t>
  </si>
  <si>
    <t>время отключ. 19 мин.</t>
  </si>
  <si>
    <t xml:space="preserve">Гл.энергетик </t>
  </si>
  <si>
    <t>О.А.Борзунов</t>
  </si>
  <si>
    <t>ПС СУМЗ             19.12.2018г.</t>
  </si>
  <si>
    <t>-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</si>
</sst>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h:mm;@"/>
    <numFmt numFmtId="177" formatCode="0.000"/>
  </numFmts>
  <fonts count="60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Symbol"/>
      <family val="1"/>
    </font>
    <font>
      <b/>
      <sz val="14"/>
      <name val="Times New Roman"/>
      <family val="1"/>
    </font>
    <font>
      <b/>
      <sz val="9"/>
      <name val="Symbol"/>
      <family val="1"/>
    </font>
    <font>
      <b/>
      <sz val="10"/>
      <name val="Times New Roman"/>
      <family val="1"/>
    </font>
    <font>
      <b/>
      <sz val="12"/>
      <name val="Symbol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 quotePrefix="1">
      <alignment horizontal="center" vertical="center" wrapText="1"/>
      <protection locked="0"/>
    </xf>
    <xf numFmtId="0" fontId="1" fillId="0" borderId="45" xfId="0" applyFont="1" applyBorder="1" applyAlignment="1" applyProtection="1" quotePrefix="1">
      <alignment horizontal="center" vertical="center" wrapText="1"/>
      <protection locked="0"/>
    </xf>
    <xf numFmtId="0" fontId="1" fillId="0" borderId="37" xfId="0" applyFont="1" applyBorder="1" applyAlignment="1" applyProtection="1" quotePrefix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left" vertical="center" wrapText="1" indent="2"/>
      <protection locked="0"/>
    </xf>
    <xf numFmtId="0" fontId="3" fillId="0" borderId="57" xfId="0" applyFont="1" applyBorder="1" applyAlignment="1" applyProtection="1">
      <alignment horizontal="left" vertical="center" wrapText="1" indent="2"/>
      <protection locked="0"/>
    </xf>
    <xf numFmtId="0" fontId="3" fillId="0" borderId="45" xfId="0" applyFont="1" applyBorder="1" applyAlignment="1" applyProtection="1">
      <alignment horizontal="left" vertical="center" wrapText="1" indent="2"/>
      <protection locked="0"/>
    </xf>
    <xf numFmtId="0" fontId="3" fillId="0" borderId="28" xfId="0" applyFont="1" applyBorder="1" applyAlignment="1" applyProtection="1">
      <alignment horizontal="left" vertical="center" wrapText="1" indent="2"/>
      <protection locked="0"/>
    </xf>
    <xf numFmtId="0" fontId="3" fillId="0" borderId="58" xfId="0" applyFont="1" applyBorder="1" applyAlignment="1" applyProtection="1">
      <alignment horizontal="left" vertical="center" wrapText="1" indent="2"/>
      <protection locked="0"/>
    </xf>
    <xf numFmtId="0" fontId="3" fillId="0" borderId="59" xfId="0" applyFont="1" applyBorder="1" applyAlignment="1" applyProtection="1">
      <alignment horizontal="left" vertical="center" wrapText="1" indent="2"/>
      <protection locked="0"/>
    </xf>
    <xf numFmtId="0" fontId="0" fillId="0" borderId="60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2" fontId="1" fillId="0" borderId="56" xfId="0" applyNumberFormat="1" applyFont="1" applyBorder="1" applyAlignment="1" applyProtection="1" quotePrefix="1">
      <alignment horizontal="center" vertical="center" wrapText="1"/>
      <protection/>
    </xf>
    <xf numFmtId="2" fontId="1" fillId="0" borderId="45" xfId="0" applyNumberFormat="1" applyFont="1" applyBorder="1" applyAlignment="1" applyProtection="1">
      <alignment horizontal="center" vertical="center" wrapText="1"/>
      <protection/>
    </xf>
    <xf numFmtId="2" fontId="1" fillId="0" borderId="45" xfId="0" applyNumberFormat="1" applyFont="1" applyBorder="1" applyAlignment="1" applyProtection="1" quotePrefix="1">
      <alignment horizontal="center" vertical="center" wrapText="1"/>
      <protection/>
    </xf>
    <xf numFmtId="2" fontId="1" fillId="0" borderId="27" xfId="0" applyNumberFormat="1" applyFont="1" applyBorder="1" applyAlignment="1" applyProtection="1">
      <alignment horizontal="center" vertical="center" wrapText="1"/>
      <protection/>
    </xf>
    <xf numFmtId="2" fontId="1" fillId="0" borderId="28" xfId="0" applyNumberFormat="1" applyFont="1" applyBorder="1" applyAlignment="1" applyProtection="1">
      <alignment horizontal="center" vertical="center" wrapText="1"/>
      <protection/>
    </xf>
    <xf numFmtId="2" fontId="1" fillId="0" borderId="58" xfId="0" applyNumberFormat="1" applyFont="1" applyBorder="1" applyAlignment="1" applyProtection="1">
      <alignment horizontal="center" vertical="center" wrapText="1"/>
      <protection/>
    </xf>
    <xf numFmtId="2" fontId="1" fillId="0" borderId="58" xfId="0" applyNumberFormat="1" applyFont="1" applyBorder="1" applyAlignment="1" applyProtection="1" quotePrefix="1">
      <alignment horizontal="center" vertical="center" wrapText="1"/>
      <protection/>
    </xf>
    <xf numFmtId="2" fontId="1" fillId="0" borderId="60" xfId="0" applyNumberFormat="1" applyFont="1" applyBorder="1" applyAlignment="1" applyProtection="1">
      <alignment horizontal="center" vertical="center" wrapText="1"/>
      <protection/>
    </xf>
    <xf numFmtId="2" fontId="1" fillId="0" borderId="59" xfId="0" applyNumberFormat="1" applyFont="1" applyBorder="1" applyAlignment="1" applyProtection="1">
      <alignment horizontal="center" vertical="center" wrapText="1"/>
      <protection/>
    </xf>
    <xf numFmtId="2" fontId="10" fillId="0" borderId="61" xfId="0" applyNumberFormat="1" applyFont="1" applyBorder="1" applyAlignment="1" applyProtection="1">
      <alignment horizontal="center" vertical="center" wrapText="1"/>
      <protection/>
    </xf>
    <xf numFmtId="2" fontId="10" fillId="0" borderId="62" xfId="0" applyNumberFormat="1" applyFont="1" applyBorder="1" applyAlignment="1" applyProtection="1" quotePrefix="1">
      <alignment horizontal="center" vertical="center" wrapText="1"/>
      <protection/>
    </xf>
    <xf numFmtId="2" fontId="10" fillId="0" borderId="63" xfId="0" applyNumberFormat="1" applyFont="1" applyBorder="1" applyAlignment="1" applyProtection="1">
      <alignment horizontal="center" vertical="center" wrapText="1"/>
      <protection/>
    </xf>
    <xf numFmtId="2" fontId="10" fillId="0" borderId="37" xfId="0" applyNumberFormat="1" applyFont="1" applyBorder="1" applyAlignment="1" applyProtection="1" quotePrefix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vertical="center" wrapText="1"/>
      <protection locked="0"/>
    </xf>
    <xf numFmtId="0" fontId="16" fillId="0" borderId="37" xfId="0" applyFont="1" applyBorder="1" applyAlignment="1" applyProtection="1">
      <alignment vertical="center" wrapText="1"/>
      <protection locked="0"/>
    </xf>
    <xf numFmtId="0" fontId="16" fillId="0" borderId="36" xfId="0" applyFont="1" applyBorder="1" applyAlignment="1" applyProtection="1">
      <alignment vertical="center" wrapText="1"/>
      <protection locked="0"/>
    </xf>
    <xf numFmtId="0" fontId="16" fillId="0" borderId="64" xfId="0" applyFont="1" applyBorder="1" applyAlignment="1" applyProtection="1">
      <alignment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 applyProtection="1">
      <alignment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 applyProtection="1">
      <alignment horizontal="center" vertical="center" wrapText="1"/>
      <protection locked="0"/>
    </xf>
    <xf numFmtId="0" fontId="17" fillId="0" borderId="53" xfId="0" applyFont="1" applyBorder="1" applyAlignment="1" applyProtection="1">
      <alignment horizontal="center" vertical="center" wrapText="1"/>
      <protection locked="0"/>
    </xf>
    <xf numFmtId="0" fontId="1" fillId="0" borderId="65" xfId="0" applyFont="1" applyBorder="1" applyAlignment="1" applyProtection="1">
      <alignment vertical="center"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0" fontId="1" fillId="0" borderId="57" xfId="0" applyFont="1" applyBorder="1" applyAlignment="1" applyProtection="1">
      <alignment vertical="center" wrapText="1"/>
      <protection locked="0"/>
    </xf>
    <xf numFmtId="175" fontId="1" fillId="0" borderId="31" xfId="0" applyNumberFormat="1" applyFont="1" applyBorder="1" applyAlignment="1" applyProtection="1">
      <alignment horizontal="center" vertical="center" wrapText="1"/>
      <protection locked="0"/>
    </xf>
    <xf numFmtId="175" fontId="1" fillId="0" borderId="30" xfId="0" applyNumberFormat="1" applyFont="1" applyBorder="1" applyAlignment="1" applyProtection="1">
      <alignment horizontal="center" vertical="center" wrapText="1"/>
      <protection locked="0"/>
    </xf>
    <xf numFmtId="175" fontId="1" fillId="0" borderId="33" xfId="0" applyNumberFormat="1" applyFont="1" applyBorder="1" applyAlignment="1" applyProtection="1">
      <alignment horizontal="center" vertical="center" wrapText="1"/>
      <protection locked="0"/>
    </xf>
    <xf numFmtId="1" fontId="1" fillId="0" borderId="38" xfId="0" applyNumberFormat="1" applyFont="1" applyBorder="1" applyAlignment="1" applyProtection="1">
      <alignment horizontal="center" vertical="center" wrapText="1"/>
      <protection locked="0"/>
    </xf>
    <xf numFmtId="1" fontId="1" fillId="0" borderId="51" xfId="0" applyNumberFormat="1" applyFont="1" applyBorder="1" applyAlignment="1" applyProtection="1">
      <alignment horizontal="center" vertical="center" wrapText="1"/>
      <protection/>
    </xf>
    <xf numFmtId="2" fontId="1" fillId="0" borderId="39" xfId="0" applyNumberFormat="1" applyFont="1" applyBorder="1" applyAlignment="1" applyProtection="1">
      <alignment horizontal="center" vertical="center" wrapText="1"/>
      <protection locked="0"/>
    </xf>
    <xf numFmtId="2" fontId="1" fillId="0" borderId="40" xfId="0" applyNumberFormat="1" applyFont="1" applyBorder="1" applyAlignment="1" applyProtection="1">
      <alignment horizontal="center" vertical="center" wrapText="1"/>
      <protection locked="0"/>
    </xf>
    <xf numFmtId="2" fontId="1" fillId="0" borderId="41" xfId="0" applyNumberFormat="1" applyFont="1" applyBorder="1" applyAlignment="1" applyProtection="1">
      <alignment horizontal="center" vertical="center" wrapText="1"/>
      <protection locked="0"/>
    </xf>
    <xf numFmtId="2" fontId="1" fillId="0" borderId="52" xfId="0" applyNumberFormat="1" applyFont="1" applyBorder="1" applyAlignment="1" applyProtection="1">
      <alignment horizontal="center" vertical="center" wrapText="1"/>
      <protection/>
    </xf>
    <xf numFmtId="2" fontId="1" fillId="0" borderId="53" xfId="0" applyNumberFormat="1" applyFont="1" applyBorder="1" applyAlignment="1" applyProtection="1">
      <alignment horizontal="center" vertical="center" wrapText="1"/>
      <protection/>
    </xf>
    <xf numFmtId="2" fontId="10" fillId="0" borderId="52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wrapText="1"/>
    </xf>
    <xf numFmtId="0" fontId="2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21" fillId="0" borderId="65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center"/>
      <protection hidden="1"/>
    </xf>
    <xf numFmtId="0" fontId="21" fillId="0" borderId="55" xfId="0" applyFont="1" applyBorder="1" applyAlignment="1" applyProtection="1">
      <alignment horizontal="center"/>
      <protection hidden="1"/>
    </xf>
    <xf numFmtId="0" fontId="21" fillId="0" borderId="54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3" xfId="0" applyFont="1" applyBorder="1" applyAlignment="1" applyProtection="1">
      <alignment horizontal="center"/>
      <protection hidden="1"/>
    </xf>
    <xf numFmtId="0" fontId="10" fillId="0" borderId="65" xfId="0" applyFont="1" applyFill="1" applyBorder="1" applyAlignment="1">
      <alignment horizontal="left" vertical="top" wrapText="1"/>
    </xf>
    <xf numFmtId="0" fontId="10" fillId="0" borderId="47" xfId="0" applyFont="1" applyBorder="1" applyAlignment="1">
      <alignment wrapText="1"/>
    </xf>
    <xf numFmtId="0" fontId="1" fillId="0" borderId="47" xfId="0" applyFont="1" applyBorder="1" applyAlignment="1">
      <alignment/>
    </xf>
    <xf numFmtId="0" fontId="1" fillId="0" borderId="50" xfId="0" applyFont="1" applyBorder="1" applyAlignment="1">
      <alignment/>
    </xf>
    <xf numFmtId="0" fontId="20" fillId="0" borderId="47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" fillId="0" borderId="66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wrapText="1"/>
    </xf>
    <xf numFmtId="0" fontId="1" fillId="0" borderId="60" xfId="0" applyFont="1" applyBorder="1" applyAlignment="1">
      <alignment/>
    </xf>
    <xf numFmtId="0" fontId="10" fillId="0" borderId="52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center" vertical="top" wrapText="1"/>
    </xf>
    <xf numFmtId="0" fontId="21" fillId="0" borderId="52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NumberFormat="1" applyFont="1" applyBorder="1" applyAlignment="1" applyProtection="1">
      <alignment horizontal="center"/>
      <protection hidden="1" locked="0"/>
    </xf>
    <xf numFmtId="2" fontId="20" fillId="0" borderId="0" xfId="0" applyNumberFormat="1" applyFont="1" applyBorder="1" applyAlignment="1" applyProtection="1">
      <alignment horizontal="center"/>
      <protection hidden="1" locked="0"/>
    </xf>
    <xf numFmtId="0" fontId="21" fillId="0" borderId="0" xfId="0" applyNumberFormat="1" applyFont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2" fontId="2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0" xfId="0" applyNumberFormat="1" applyFont="1" applyBorder="1" applyAlignment="1" applyProtection="1">
      <alignment horizontal="center"/>
      <protection hidden="1" locked="0"/>
    </xf>
    <xf numFmtId="2" fontId="20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0" fillId="0" borderId="67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39" xfId="0" applyBorder="1" applyAlignment="1">
      <alignment shrinkToFit="1"/>
    </xf>
    <xf numFmtId="0" fontId="0" fillId="0" borderId="47" xfId="0" applyBorder="1" applyAlignment="1">
      <alignment horizontal="center"/>
    </xf>
    <xf numFmtId="0" fontId="25" fillId="0" borderId="47" xfId="0" applyFont="1" applyBorder="1" applyAlignment="1">
      <alignment/>
    </xf>
    <xf numFmtId="0" fontId="0" fillId="0" borderId="47" xfId="0" applyBorder="1" applyAlignment="1">
      <alignment/>
    </xf>
    <xf numFmtId="0" fontId="25" fillId="0" borderId="30" xfId="0" applyFont="1" applyBorder="1" applyAlignment="1">
      <alignment/>
    </xf>
    <xf numFmtId="0" fontId="0" fillId="0" borderId="30" xfId="0" applyBorder="1" applyAlignment="1">
      <alignment/>
    </xf>
    <xf numFmtId="0" fontId="19" fillId="0" borderId="30" xfId="0" applyFont="1" applyBorder="1" applyAlignment="1">
      <alignment shrinkToFit="1"/>
    </xf>
    <xf numFmtId="0" fontId="19" fillId="0" borderId="0" xfId="0" applyFont="1" applyAlignment="1">
      <alignment/>
    </xf>
    <xf numFmtId="0" fontId="20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8" fillId="0" borderId="0" xfId="53" applyFont="1" applyBorder="1" applyAlignment="1">
      <alignment vertical="center" wrapText="1"/>
      <protection/>
    </xf>
    <xf numFmtId="0" fontId="0" fillId="0" borderId="0" xfId="53">
      <alignment/>
      <protection/>
    </xf>
    <xf numFmtId="0" fontId="0" fillId="33" borderId="18" xfId="53" applyFont="1" applyFill="1" applyBorder="1" applyAlignment="1">
      <alignment horizontal="center" vertical="center" wrapText="1"/>
      <protection/>
    </xf>
    <xf numFmtId="0" fontId="0" fillId="33" borderId="35" xfId="53" applyFont="1" applyFill="1" applyBorder="1" applyAlignment="1">
      <alignment horizontal="center" vertical="center" wrapText="1"/>
      <protection/>
    </xf>
    <xf numFmtId="176" fontId="0" fillId="0" borderId="51" xfId="53" applyNumberFormat="1" applyFont="1" applyBorder="1" applyAlignment="1">
      <alignment horizontal="center"/>
      <protection/>
    </xf>
    <xf numFmtId="176" fontId="0" fillId="0" borderId="52" xfId="53" applyNumberFormat="1" applyFont="1" applyBorder="1" applyAlignment="1">
      <alignment horizontal="center"/>
      <protection/>
    </xf>
    <xf numFmtId="176" fontId="0" fillId="0" borderId="53" xfId="53" applyNumberFormat="1" applyFont="1" applyBorder="1" applyAlignment="1">
      <alignment horizontal="center"/>
      <protection/>
    </xf>
    <xf numFmtId="0" fontId="0" fillId="33" borderId="60" xfId="53" applyFont="1" applyFill="1" applyBorder="1" applyAlignment="1">
      <alignment horizontal="left" vertical="center" wrapText="1"/>
      <protection/>
    </xf>
    <xf numFmtId="0" fontId="0" fillId="0" borderId="13" xfId="53" applyBorder="1">
      <alignment/>
      <protection/>
    </xf>
    <xf numFmtId="0" fontId="0" fillId="0" borderId="14" xfId="53" applyFont="1" applyBorder="1" applyAlignment="1">
      <alignment/>
      <protection/>
    </xf>
    <xf numFmtId="0" fontId="0" fillId="0" borderId="14" xfId="53" applyBorder="1">
      <alignment/>
      <protection/>
    </xf>
    <xf numFmtId="0" fontId="0" fillId="0" borderId="15" xfId="53" applyBorder="1">
      <alignment/>
      <protection/>
    </xf>
    <xf numFmtId="0" fontId="0" fillId="0" borderId="0" xfId="53" applyBorder="1">
      <alignment/>
      <protection/>
    </xf>
    <xf numFmtId="0" fontId="0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1" fillId="0" borderId="0" xfId="53" applyFont="1" applyBorder="1">
      <alignment/>
      <protection/>
    </xf>
    <xf numFmtId="0" fontId="3" fillId="0" borderId="0" xfId="53" applyFont="1" applyBorder="1" applyAlignment="1">
      <alignment horizontal="right" wrapText="1"/>
      <protection/>
    </xf>
    <xf numFmtId="0" fontId="3" fillId="0" borderId="0" xfId="53" applyFont="1" applyBorder="1" applyAlignment="1">
      <alignment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0" xfId="53" applyFont="1" applyAlignment="1">
      <alignment wrapText="1"/>
      <protection/>
    </xf>
    <xf numFmtId="0" fontId="10" fillId="0" borderId="54" xfId="0" applyFont="1" applyBorder="1" applyAlignment="1">
      <alignment horizontal="center" vertical="top" wrapText="1"/>
    </xf>
    <xf numFmtId="0" fontId="21" fillId="0" borderId="15" xfId="0" applyFont="1" applyBorder="1" applyAlignment="1" applyProtection="1">
      <alignment horizontal="center"/>
      <protection locked="0"/>
    </xf>
    <xf numFmtId="0" fontId="20" fillId="0" borderId="46" xfId="0" applyFont="1" applyBorder="1" applyAlignment="1">
      <alignment wrapText="1"/>
    </xf>
    <xf numFmtId="0" fontId="20" fillId="0" borderId="48" xfId="0" applyFont="1" applyBorder="1" applyAlignment="1">
      <alignment wrapText="1"/>
    </xf>
    <xf numFmtId="0" fontId="20" fillId="0" borderId="29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21" fillId="0" borderId="53" xfId="0" applyFont="1" applyBorder="1" applyAlignment="1">
      <alignment horizontal="center" wrapText="1"/>
    </xf>
    <xf numFmtId="1" fontId="1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2" fontId="1" fillId="0" borderId="27" xfId="0" applyNumberFormat="1" applyFont="1" applyBorder="1" applyAlignment="1" applyProtection="1">
      <alignment horizontal="center" vertical="center" wrapText="1"/>
      <protection locked="0"/>
    </xf>
    <xf numFmtId="2" fontId="1" fillId="0" borderId="45" xfId="0" applyNumberFormat="1" applyFont="1" applyBorder="1" applyAlignment="1" applyProtection="1">
      <alignment horizontal="center" vertical="center" wrapText="1"/>
      <protection locked="0"/>
    </xf>
    <xf numFmtId="2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1" fillId="0" borderId="65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left" vertical="center" wrapText="1" indent="4"/>
      <protection locked="0"/>
    </xf>
    <xf numFmtId="0" fontId="1" fillId="0" borderId="37" xfId="0" applyFont="1" applyBorder="1" applyAlignment="1" applyProtection="1">
      <alignment horizontal="left" vertical="center" wrapText="1" indent="4"/>
      <protection locked="0"/>
    </xf>
    <xf numFmtId="0" fontId="1" fillId="0" borderId="36" xfId="0" applyFont="1" applyBorder="1" applyAlignment="1" applyProtection="1">
      <alignment horizontal="left" vertical="center" wrapText="1" indent="4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left" vertical="center" wrapText="1" indent="2"/>
      <protection locked="0"/>
    </xf>
    <xf numFmtId="0" fontId="3" fillId="0" borderId="56" xfId="0" applyFont="1" applyBorder="1" applyAlignment="1" applyProtection="1">
      <alignment horizontal="left" vertical="center" wrapText="1" indent="2"/>
      <protection locked="0"/>
    </xf>
    <xf numFmtId="0" fontId="3" fillId="0" borderId="57" xfId="0" applyFont="1" applyBorder="1" applyAlignment="1" applyProtection="1">
      <alignment horizontal="left" vertical="center" wrapText="1" indent="2"/>
      <protection locked="0"/>
    </xf>
    <xf numFmtId="0" fontId="14" fillId="0" borderId="27" xfId="0" applyFont="1" applyBorder="1" applyAlignment="1" applyProtection="1">
      <alignment horizontal="left" vertical="center" wrapText="1" indent="2"/>
      <protection locked="0"/>
    </xf>
    <xf numFmtId="0" fontId="3" fillId="0" borderId="45" xfId="0" applyFont="1" applyBorder="1" applyAlignment="1" applyProtection="1">
      <alignment horizontal="left" vertical="center" wrapText="1" indent="2"/>
      <protection locked="0"/>
    </xf>
    <xf numFmtId="0" fontId="3" fillId="0" borderId="28" xfId="0" applyFont="1" applyBorder="1" applyAlignment="1" applyProtection="1">
      <alignment horizontal="left" vertical="center" wrapText="1" indent="2"/>
      <protection locked="0"/>
    </xf>
    <xf numFmtId="0" fontId="14" fillId="0" borderId="60" xfId="0" applyFont="1" applyBorder="1" applyAlignment="1" applyProtection="1">
      <alignment horizontal="left" vertical="center" wrapText="1" indent="2"/>
      <protection locked="0"/>
    </xf>
    <xf numFmtId="0" fontId="3" fillId="0" borderId="58" xfId="0" applyFont="1" applyBorder="1" applyAlignment="1" applyProtection="1">
      <alignment horizontal="left" vertical="center" wrapText="1" indent="2"/>
      <protection locked="0"/>
    </xf>
    <xf numFmtId="0" fontId="3" fillId="0" borderId="59" xfId="0" applyFont="1" applyBorder="1" applyAlignment="1" applyProtection="1">
      <alignment horizontal="left" vertical="center" wrapText="1" indent="2"/>
      <protection locked="0"/>
    </xf>
    <xf numFmtId="0" fontId="1" fillId="0" borderId="18" xfId="0" applyFont="1" applyBorder="1" applyAlignment="1" applyProtection="1">
      <alignment horizontal="left" vertical="center" wrapText="1" indent="4"/>
      <protection locked="0"/>
    </xf>
    <xf numFmtId="0" fontId="1" fillId="0" borderId="44" xfId="0" applyFont="1" applyBorder="1" applyAlignment="1" applyProtection="1">
      <alignment horizontal="left" vertical="center" wrapText="1" indent="4"/>
      <protection locked="0"/>
    </xf>
    <xf numFmtId="0" fontId="1" fillId="0" borderId="19" xfId="0" applyFont="1" applyBorder="1" applyAlignment="1" applyProtection="1">
      <alignment horizontal="left" vertical="center" wrapText="1" indent="4"/>
      <protection locked="0"/>
    </xf>
    <xf numFmtId="0" fontId="1" fillId="0" borderId="27" xfId="0" applyFont="1" applyBorder="1" applyAlignment="1" applyProtection="1">
      <alignment horizontal="left" vertical="center" wrapText="1" indent="4"/>
      <protection locked="0"/>
    </xf>
    <xf numFmtId="0" fontId="1" fillId="0" borderId="45" xfId="0" applyFont="1" applyBorder="1" applyAlignment="1" applyProtection="1">
      <alignment horizontal="left" vertical="center" wrapText="1" indent="4"/>
      <protection locked="0"/>
    </xf>
    <xf numFmtId="0" fontId="1" fillId="0" borderId="28" xfId="0" applyFont="1" applyBorder="1" applyAlignment="1" applyProtection="1">
      <alignment horizontal="left" vertical="center" wrapText="1" indent="4"/>
      <protection locked="0"/>
    </xf>
    <xf numFmtId="0" fontId="0" fillId="0" borderId="45" xfId="0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textRotation="90" wrapText="1"/>
      <protection locked="0"/>
    </xf>
    <xf numFmtId="0" fontId="1" fillId="0" borderId="25" xfId="0" applyFont="1" applyBorder="1" applyAlignment="1" applyProtection="1">
      <alignment horizontal="center" vertical="center" textRotation="90" wrapText="1"/>
      <protection locked="0"/>
    </xf>
    <xf numFmtId="0" fontId="1" fillId="0" borderId="42" xfId="0" applyFont="1" applyBorder="1" applyAlignment="1" applyProtection="1">
      <alignment horizontal="center" vertical="center" textRotation="90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left" vertical="center" wrapText="1" indent="1"/>
      <protection locked="0"/>
    </xf>
    <xf numFmtId="0" fontId="1" fillId="0" borderId="58" xfId="0" applyFont="1" applyBorder="1" applyAlignment="1" applyProtection="1">
      <alignment horizontal="left" vertical="center" wrapText="1" indent="1"/>
      <protection locked="0"/>
    </xf>
    <xf numFmtId="0" fontId="1" fillId="0" borderId="62" xfId="0" applyFont="1" applyBorder="1" applyAlignment="1" applyProtection="1">
      <alignment horizontal="left" vertical="center" wrapText="1" indent="1"/>
      <protection locked="0"/>
    </xf>
    <xf numFmtId="0" fontId="1" fillId="0" borderId="63" xfId="0" applyFont="1" applyBorder="1" applyAlignment="1" applyProtection="1">
      <alignment horizontal="left" vertical="center" wrapText="1" indent="1"/>
      <protection locked="0"/>
    </xf>
    <xf numFmtId="0" fontId="1" fillId="0" borderId="69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58" xfId="0" applyFont="1" applyBorder="1" applyAlignment="1" applyProtection="1">
      <alignment horizontal="left" vertical="center" indent="1"/>
      <protection locked="0"/>
    </xf>
    <xf numFmtId="0" fontId="1" fillId="0" borderId="66" xfId="0" applyFont="1" applyBorder="1" applyAlignment="1" applyProtection="1">
      <alignment horizontal="center" vertical="center" textRotation="90" wrapText="1"/>
      <protection locked="0"/>
    </xf>
    <xf numFmtId="0" fontId="1" fillId="0" borderId="60" xfId="0" applyFont="1" applyBorder="1" applyAlignment="1" applyProtection="1">
      <alignment horizontal="center" vertical="center" textRotation="90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right" vertical="center" wrapText="1"/>
      <protection locked="0"/>
    </xf>
    <xf numFmtId="0" fontId="10" fillId="0" borderId="36" xfId="0" applyFont="1" applyBorder="1" applyAlignment="1" applyProtection="1">
      <alignment horizontal="right" vertical="center" wrapText="1"/>
      <protection locked="0"/>
    </xf>
    <xf numFmtId="14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 vertical="center"/>
      <protection hidden="1" locked="0"/>
    </xf>
    <xf numFmtId="0" fontId="21" fillId="0" borderId="65" xfId="0" applyFont="1" applyBorder="1" applyAlignment="1" applyProtection="1">
      <alignment horizontal="center"/>
      <protection hidden="1"/>
    </xf>
    <xf numFmtId="0" fontId="21" fillId="0" borderId="57" xfId="0" applyFont="1" applyBorder="1" applyAlignment="1" applyProtection="1">
      <alignment horizontal="center"/>
      <protection hidden="1"/>
    </xf>
    <xf numFmtId="0" fontId="21" fillId="0" borderId="23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21" fillId="0" borderId="20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61" xfId="0" applyFont="1" applyBorder="1" applyAlignment="1" applyProtection="1">
      <alignment horizontal="center" vertical="center"/>
      <protection hidden="1"/>
    </xf>
    <xf numFmtId="0" fontId="21" fillId="0" borderId="62" xfId="0" applyFont="1" applyBorder="1" applyAlignment="1" applyProtection="1">
      <alignment horizontal="center" vertical="center"/>
      <protection hidden="1"/>
    </xf>
    <xf numFmtId="0" fontId="21" fillId="0" borderId="63" xfId="0" applyFont="1" applyBorder="1" applyAlignment="1" applyProtection="1">
      <alignment horizontal="center" vertical="center"/>
      <protection hidden="1"/>
    </xf>
    <xf numFmtId="0" fontId="2" fillId="0" borderId="66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66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0" fillId="33" borderId="18" xfId="53" applyFont="1" applyFill="1" applyBorder="1" applyAlignment="1">
      <alignment horizontal="center" vertical="center" wrapText="1"/>
      <protection/>
    </xf>
    <xf numFmtId="0" fontId="0" fillId="33" borderId="44" xfId="53" applyFont="1" applyFill="1" applyBorder="1" applyAlignment="1">
      <alignment horizontal="center" vertical="center" wrapText="1"/>
      <protection/>
    </xf>
    <xf numFmtId="0" fontId="0" fillId="33" borderId="19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33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 vertical="center" textRotation="90"/>
    </xf>
    <xf numFmtId="0" fontId="0" fillId="0" borderId="72" xfId="0" applyBorder="1" applyAlignment="1">
      <alignment vertical="center" textRotation="90"/>
    </xf>
    <xf numFmtId="0" fontId="0" fillId="0" borderId="47" xfId="0" applyBorder="1" applyAlignment="1">
      <alignment vertical="center" textRotation="90"/>
    </xf>
    <xf numFmtId="0" fontId="0" fillId="0" borderId="41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2" fontId="1" fillId="34" borderId="30" xfId="0" applyNumberFormat="1" applyFont="1" applyFill="1" applyBorder="1" applyAlignment="1" applyProtection="1">
      <alignment horizontal="center" vertical="center" wrapText="1"/>
      <protection locked="0"/>
    </xf>
    <xf numFmtId="2" fontId="1" fillId="34" borderId="30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30" xfId="0" applyNumberFormat="1" applyFont="1" applyBorder="1" applyAlignment="1">
      <alignment horizontal="center" wrapText="1"/>
    </xf>
    <xf numFmtId="2" fontId="20" fillId="0" borderId="31" xfId="0" applyNumberFormat="1" applyFont="1" applyBorder="1" applyAlignment="1">
      <alignment horizontal="center" wrapText="1"/>
    </xf>
    <xf numFmtId="2" fontId="20" fillId="0" borderId="29" xfId="0" applyNumberFormat="1" applyFont="1" applyBorder="1" applyAlignment="1">
      <alignment horizontal="center" wrapText="1"/>
    </xf>
    <xf numFmtId="0" fontId="1" fillId="34" borderId="25" xfId="0" applyFont="1" applyFill="1" applyBorder="1" applyAlignment="1" applyProtection="1">
      <alignment horizontal="center" vertical="center" wrapText="1"/>
      <protection locked="0"/>
    </xf>
    <xf numFmtId="0" fontId="1" fillId="34" borderId="34" xfId="0" applyFont="1" applyFill="1" applyBorder="1" applyAlignment="1" applyProtection="1">
      <alignment horizontal="center" vertical="center"/>
      <protection locked="0"/>
    </xf>
    <xf numFmtId="0" fontId="1" fillId="34" borderId="35" xfId="0" applyFont="1" applyFill="1" applyBorder="1" applyAlignment="1" applyProtection="1">
      <alignment horizontal="center" vertical="center" wrapText="1"/>
      <protection locked="0"/>
    </xf>
    <xf numFmtId="0" fontId="1" fillId="34" borderId="36" xfId="0" applyFont="1" applyFill="1" applyBorder="1" applyAlignment="1" applyProtection="1">
      <alignment horizontal="center" vertical="center" wrapText="1"/>
      <protection locked="0"/>
    </xf>
    <xf numFmtId="0" fontId="1" fillId="34" borderId="37" xfId="0" applyFont="1" applyFill="1" applyBorder="1" applyAlignment="1" applyProtection="1">
      <alignment horizontal="center" vertical="center" wrapText="1"/>
      <protection locked="0"/>
    </xf>
    <xf numFmtId="0" fontId="1" fillId="34" borderId="36" xfId="0" applyFont="1" applyFill="1" applyBorder="1" applyAlignment="1" applyProtection="1">
      <alignment horizontal="center" vertical="center" wrapText="1"/>
      <protection locked="0"/>
    </xf>
    <xf numFmtId="2" fontId="1" fillId="34" borderId="39" xfId="0" applyNumberFormat="1" applyFont="1" applyFill="1" applyBorder="1" applyAlignment="1" applyProtection="1">
      <alignment horizontal="center" vertical="center" wrapText="1"/>
      <protection locked="0"/>
    </xf>
    <xf numFmtId="2" fontId="1" fillId="34" borderId="40" xfId="0" applyNumberFormat="1" applyFont="1" applyFill="1" applyBorder="1" applyAlignment="1" applyProtection="1">
      <alignment horizontal="center" vertical="center" wrapText="1"/>
      <protection locked="0"/>
    </xf>
    <xf numFmtId="2" fontId="1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1" fillId="34" borderId="27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32" xfId="0" applyFont="1" applyFill="1" applyBorder="1" applyAlignment="1" applyProtection="1">
      <alignment horizontal="center" vertical="center" wrapText="1"/>
      <protection locked="0"/>
    </xf>
    <xf numFmtId="0" fontId="1" fillId="34" borderId="30" xfId="0" applyFont="1" applyFill="1" applyBorder="1" applyAlignment="1" applyProtection="1">
      <alignment horizontal="center" vertical="center" wrapText="1"/>
      <protection locked="0"/>
    </xf>
    <xf numFmtId="0" fontId="1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29" xfId="0" applyFont="1" applyFill="1" applyBorder="1" applyAlignment="1" applyProtection="1">
      <alignment horizontal="center" vertical="center" wrapText="1"/>
      <protection locked="0"/>
    </xf>
    <xf numFmtId="177" fontId="1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31" xfId="0" applyFont="1" applyFill="1" applyBorder="1" applyAlignment="1" applyProtection="1">
      <alignment horizontal="center" vertical="center" wrapText="1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29" xfId="0" applyFont="1" applyFill="1" applyBorder="1" applyAlignment="1" applyProtection="1">
      <alignment horizontal="center" vertical="center" wrapText="1"/>
      <protection locked="0"/>
    </xf>
    <xf numFmtId="0" fontId="10" fillId="34" borderId="27" xfId="0" applyFont="1" applyFill="1" applyBorder="1" applyAlignment="1" applyProtection="1">
      <alignment horizontal="right" vertical="center" wrapText="1"/>
      <protection locked="0"/>
    </xf>
    <xf numFmtId="0" fontId="10" fillId="34" borderId="28" xfId="0" applyFont="1" applyFill="1" applyBorder="1" applyAlignment="1" applyProtection="1">
      <alignment horizontal="right" vertical="center" wrapText="1"/>
      <protection locked="0"/>
    </xf>
    <xf numFmtId="0" fontId="10" fillId="34" borderId="27" xfId="0" applyFont="1" applyFill="1" applyBorder="1" applyAlignment="1" applyProtection="1">
      <alignment horizontal="center" vertical="center" wrapText="1"/>
      <protection locked="0"/>
    </xf>
    <xf numFmtId="0" fontId="10" fillId="34" borderId="28" xfId="0" applyFont="1" applyFill="1" applyBorder="1" applyAlignment="1" applyProtection="1">
      <alignment horizontal="center" vertical="center" wrapText="1"/>
      <protection locked="0"/>
    </xf>
    <xf numFmtId="0" fontId="0" fillId="34" borderId="32" xfId="0" applyFont="1" applyFill="1" applyBorder="1" applyAlignment="1" applyProtection="1">
      <alignment horizontal="center" vertical="center" wrapText="1"/>
      <protection locked="0"/>
    </xf>
    <xf numFmtId="2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7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 locked="0"/>
    </xf>
    <xf numFmtId="0" fontId="16" fillId="34" borderId="35" xfId="0" applyFont="1" applyFill="1" applyBorder="1" applyAlignment="1" applyProtection="1">
      <alignment vertical="center" wrapText="1"/>
      <protection locked="0"/>
    </xf>
    <xf numFmtId="0" fontId="1" fillId="34" borderId="46" xfId="0" applyFont="1" applyFill="1" applyBorder="1" applyAlignment="1" applyProtection="1">
      <alignment horizontal="center" vertical="center" wrapText="1"/>
      <protection locked="0"/>
    </xf>
    <xf numFmtId="1" fontId="1" fillId="34" borderId="51" xfId="0" applyNumberFormat="1" applyFont="1" applyFill="1" applyBorder="1" applyAlignment="1" applyProtection="1">
      <alignment horizontal="center" vertical="center" wrapText="1"/>
      <protection/>
    </xf>
    <xf numFmtId="0" fontId="10" fillId="34" borderId="51" xfId="0" applyFont="1" applyFill="1" applyBorder="1" applyAlignment="1" applyProtection="1">
      <alignment horizontal="center" vertical="center" wrapText="1"/>
      <protection locked="0"/>
    </xf>
    <xf numFmtId="0" fontId="1" fillId="34" borderId="51" xfId="0" applyFont="1" applyFill="1" applyBorder="1" applyAlignment="1" applyProtection="1">
      <alignment horizontal="center" vertical="center" wrapText="1"/>
      <protection locked="0"/>
    </xf>
    <xf numFmtId="0" fontId="1" fillId="34" borderId="44" xfId="0" applyFont="1" applyFill="1" applyBorder="1" applyAlignment="1" applyProtection="1">
      <alignment horizontal="center" vertical="center" wrapText="1"/>
      <protection locked="0"/>
    </xf>
    <xf numFmtId="0" fontId="1" fillId="34" borderId="45" xfId="0" applyFont="1" applyFill="1" applyBorder="1" applyAlignment="1" applyProtection="1">
      <alignment horizontal="center" vertical="center" wrapText="1"/>
      <protection locked="0"/>
    </xf>
    <xf numFmtId="0" fontId="1" fillId="34" borderId="35" xfId="0" applyFont="1" applyFill="1" applyBorder="1" applyAlignment="1" applyProtection="1">
      <alignment horizontal="center" vertical="center" wrapText="1"/>
      <protection locked="0"/>
    </xf>
    <xf numFmtId="2" fontId="1" fillId="34" borderId="27" xfId="0" applyNumberFormat="1" applyFont="1" applyFill="1" applyBorder="1" applyAlignment="1" applyProtection="1">
      <alignment horizontal="center" vertical="center" wrapText="1"/>
      <protection/>
    </xf>
    <xf numFmtId="2" fontId="1" fillId="34" borderId="45" xfId="0" applyNumberFormat="1" applyFont="1" applyFill="1" applyBorder="1" applyAlignment="1" applyProtection="1">
      <alignment horizontal="center" vertical="center" wrapText="1"/>
      <protection/>
    </xf>
    <xf numFmtId="2" fontId="1" fillId="34" borderId="60" xfId="0" applyNumberFormat="1" applyFont="1" applyFill="1" applyBorder="1" applyAlignment="1" applyProtection="1">
      <alignment horizontal="center" vertical="center" wrapText="1"/>
      <protection/>
    </xf>
    <xf numFmtId="2" fontId="10" fillId="34" borderId="6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6"/>
  <sheetViews>
    <sheetView tabSelected="1" zoomScaleSheetLayoutView="100" zoomScalePageLayoutView="0" workbookViewId="0" topLeftCell="C1">
      <pane xSplit="6" ySplit="5" topLeftCell="U45" activePane="bottomRight" state="frozen"/>
      <selection pane="topLeft" activeCell="C1" sqref="C1"/>
      <selection pane="topRight" activeCell="I1" sqref="I1"/>
      <selection pane="bottomLeft" activeCell="C6" sqref="C6"/>
      <selection pane="bottomRight" activeCell="AD1" sqref="AD1:AD16384"/>
    </sheetView>
  </sheetViews>
  <sheetFormatPr defaultColWidth="9.00390625" defaultRowHeight="15.75"/>
  <cols>
    <col min="1" max="1" width="4.75390625" style="0" customWidth="1"/>
    <col min="2" max="2" width="4.25390625" style="0" customWidth="1"/>
    <col min="3" max="3" width="6.50390625" style="0" customWidth="1"/>
    <col min="4" max="4" width="9.625" style="0" customWidth="1"/>
    <col min="5" max="7" width="5.25390625" style="0" customWidth="1"/>
    <col min="8" max="8" width="6.75390625" style="0" customWidth="1"/>
    <col min="9" max="17" width="5.50390625" style="0" customWidth="1"/>
    <col min="18" max="18" width="5.50390625" style="358" customWidth="1"/>
    <col min="19" max="19" width="5.50390625" style="0" customWidth="1"/>
    <col min="20" max="20" width="5.75390625" style="0" customWidth="1"/>
    <col min="21" max="29" width="5.50390625" style="0" customWidth="1"/>
    <col min="30" max="30" width="5.50390625" style="358" customWidth="1"/>
    <col min="31" max="31" width="5.50390625" style="0" customWidth="1"/>
    <col min="32" max="32" width="5.75390625" style="0" customWidth="1"/>
    <col min="33" max="43" width="5.50390625" style="0" customWidth="1"/>
    <col min="44" max="44" width="5.75390625" style="0" customWidth="1"/>
    <col min="45" max="55" width="5.50390625" style="0" customWidth="1"/>
    <col min="56" max="56" width="5.75390625" style="0" customWidth="1"/>
    <col min="57" max="67" width="5.50390625" style="0" customWidth="1"/>
    <col min="68" max="68" width="5.75390625" style="0" customWidth="1"/>
    <col min="69" max="79" width="5.50390625" style="0" customWidth="1"/>
    <col min="80" max="80" width="5.75390625" style="0" customWidth="1"/>
  </cols>
  <sheetData>
    <row r="1" spans="1:20" ht="14.25" customHeight="1">
      <c r="A1" s="290" t="s">
        <v>158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</row>
    <row r="2" spans="1:20" ht="14.25" customHeight="1" thickBo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1:80" ht="14.25" customHeight="1" thickBot="1">
      <c r="A3" s="271" t="s">
        <v>8</v>
      </c>
      <c r="B3" s="229"/>
      <c r="C3" s="230"/>
      <c r="D3" s="269"/>
      <c r="E3" s="229" t="s">
        <v>0</v>
      </c>
      <c r="F3" s="269"/>
      <c r="G3" s="230" t="s">
        <v>14</v>
      </c>
      <c r="H3" s="269"/>
      <c r="I3" s="226" t="s">
        <v>85</v>
      </c>
      <c r="J3" s="227"/>
      <c r="K3" s="228"/>
      <c r="L3" s="226" t="s">
        <v>86</v>
      </c>
      <c r="M3" s="227"/>
      <c r="N3" s="228"/>
      <c r="O3" s="226" t="s">
        <v>87</v>
      </c>
      <c r="P3" s="227"/>
      <c r="Q3" s="228"/>
      <c r="R3" s="226" t="s">
        <v>68</v>
      </c>
      <c r="S3" s="227"/>
      <c r="T3" s="228"/>
      <c r="U3" s="226" t="s">
        <v>88</v>
      </c>
      <c r="V3" s="227"/>
      <c r="W3" s="228"/>
      <c r="X3" s="226" t="s">
        <v>89</v>
      </c>
      <c r="Y3" s="227"/>
      <c r="Z3" s="228"/>
      <c r="AA3" s="226" t="s">
        <v>90</v>
      </c>
      <c r="AB3" s="227"/>
      <c r="AC3" s="228"/>
      <c r="AD3" s="226" t="s">
        <v>91</v>
      </c>
      <c r="AE3" s="227"/>
      <c r="AF3" s="228"/>
      <c r="AG3" s="226" t="s">
        <v>92</v>
      </c>
      <c r="AH3" s="227"/>
      <c r="AI3" s="228"/>
      <c r="AJ3" s="226" t="s">
        <v>93</v>
      </c>
      <c r="AK3" s="227"/>
      <c r="AL3" s="228"/>
      <c r="AM3" s="226" t="s">
        <v>94</v>
      </c>
      <c r="AN3" s="227"/>
      <c r="AO3" s="228"/>
      <c r="AP3" s="226" t="s">
        <v>69</v>
      </c>
      <c r="AQ3" s="227"/>
      <c r="AR3" s="228"/>
      <c r="AS3" s="226" t="s">
        <v>95</v>
      </c>
      <c r="AT3" s="227"/>
      <c r="AU3" s="228"/>
      <c r="AV3" s="226" t="s">
        <v>96</v>
      </c>
      <c r="AW3" s="227"/>
      <c r="AX3" s="228"/>
      <c r="AY3" s="226" t="s">
        <v>97</v>
      </c>
      <c r="AZ3" s="227"/>
      <c r="BA3" s="228"/>
      <c r="BB3" s="226" t="s">
        <v>98</v>
      </c>
      <c r="BC3" s="227"/>
      <c r="BD3" s="228"/>
      <c r="BE3" s="226" t="s">
        <v>99</v>
      </c>
      <c r="BF3" s="227"/>
      <c r="BG3" s="228"/>
      <c r="BH3" s="226" t="s">
        <v>100</v>
      </c>
      <c r="BI3" s="227"/>
      <c r="BJ3" s="228"/>
      <c r="BK3" s="226" t="s">
        <v>101</v>
      </c>
      <c r="BL3" s="227"/>
      <c r="BM3" s="228"/>
      <c r="BN3" s="226" t="s">
        <v>102</v>
      </c>
      <c r="BO3" s="227"/>
      <c r="BP3" s="228"/>
      <c r="BQ3" s="226" t="s">
        <v>103</v>
      </c>
      <c r="BR3" s="227"/>
      <c r="BS3" s="228"/>
      <c r="BT3" s="226" t="s">
        <v>104</v>
      </c>
      <c r="BU3" s="227"/>
      <c r="BV3" s="228"/>
      <c r="BW3" s="226" t="s">
        <v>105</v>
      </c>
      <c r="BX3" s="227"/>
      <c r="BY3" s="228"/>
      <c r="BZ3" s="226" t="s">
        <v>106</v>
      </c>
      <c r="CA3" s="227"/>
      <c r="CB3" s="228"/>
    </row>
    <row r="4" spans="1:80" ht="14.25" customHeight="1">
      <c r="A4" s="272"/>
      <c r="B4" s="231"/>
      <c r="C4" s="232"/>
      <c r="D4" s="270"/>
      <c r="E4" s="231"/>
      <c r="F4" s="270"/>
      <c r="G4" s="232"/>
      <c r="H4" s="270"/>
      <c r="I4" s="1" t="s">
        <v>1</v>
      </c>
      <c r="J4" s="2" t="s">
        <v>29</v>
      </c>
      <c r="K4" s="3" t="s">
        <v>3</v>
      </c>
      <c r="L4" s="1" t="s">
        <v>1</v>
      </c>
      <c r="M4" s="2" t="s">
        <v>29</v>
      </c>
      <c r="N4" s="3" t="s">
        <v>3</v>
      </c>
      <c r="O4" s="1" t="s">
        <v>1</v>
      </c>
      <c r="P4" s="2" t="s">
        <v>29</v>
      </c>
      <c r="Q4" s="3" t="s">
        <v>3</v>
      </c>
      <c r="R4" s="378" t="s">
        <v>1</v>
      </c>
      <c r="S4" s="2" t="s">
        <v>29</v>
      </c>
      <c r="T4" s="3" t="s">
        <v>3</v>
      </c>
      <c r="U4" s="1" t="s">
        <v>1</v>
      </c>
      <c r="V4" s="2" t="s">
        <v>29</v>
      </c>
      <c r="W4" s="3" t="s">
        <v>3</v>
      </c>
      <c r="X4" s="1" t="s">
        <v>1</v>
      </c>
      <c r="Y4" s="2" t="s">
        <v>29</v>
      </c>
      <c r="Z4" s="3" t="s">
        <v>3</v>
      </c>
      <c r="AA4" s="1" t="s">
        <v>1</v>
      </c>
      <c r="AB4" s="2" t="s">
        <v>29</v>
      </c>
      <c r="AC4" s="3" t="s">
        <v>3</v>
      </c>
      <c r="AD4" s="378" t="s">
        <v>1</v>
      </c>
      <c r="AE4" s="2" t="s">
        <v>29</v>
      </c>
      <c r="AF4" s="3" t="s">
        <v>3</v>
      </c>
      <c r="AG4" s="1" t="s">
        <v>1</v>
      </c>
      <c r="AH4" s="2" t="s">
        <v>29</v>
      </c>
      <c r="AI4" s="3" t="s">
        <v>3</v>
      </c>
      <c r="AJ4" s="1" t="s">
        <v>1</v>
      </c>
      <c r="AK4" s="2" t="s">
        <v>29</v>
      </c>
      <c r="AL4" s="3" t="s">
        <v>3</v>
      </c>
      <c r="AM4" s="1" t="s">
        <v>1</v>
      </c>
      <c r="AN4" s="2" t="s">
        <v>29</v>
      </c>
      <c r="AO4" s="3" t="s">
        <v>3</v>
      </c>
      <c r="AP4" s="1" t="s">
        <v>1</v>
      </c>
      <c r="AQ4" s="2" t="s">
        <v>29</v>
      </c>
      <c r="AR4" s="3" t="s">
        <v>3</v>
      </c>
      <c r="AS4" s="1" t="s">
        <v>1</v>
      </c>
      <c r="AT4" s="2" t="s">
        <v>29</v>
      </c>
      <c r="AU4" s="3" t="s">
        <v>3</v>
      </c>
      <c r="AV4" s="1" t="s">
        <v>1</v>
      </c>
      <c r="AW4" s="2" t="s">
        <v>29</v>
      </c>
      <c r="AX4" s="3" t="s">
        <v>3</v>
      </c>
      <c r="AY4" s="1" t="s">
        <v>1</v>
      </c>
      <c r="AZ4" s="2" t="s">
        <v>29</v>
      </c>
      <c r="BA4" s="3" t="s">
        <v>3</v>
      </c>
      <c r="BB4" s="1" t="s">
        <v>1</v>
      </c>
      <c r="BC4" s="2" t="s">
        <v>29</v>
      </c>
      <c r="BD4" s="3" t="s">
        <v>3</v>
      </c>
      <c r="BE4" s="1" t="s">
        <v>1</v>
      </c>
      <c r="BF4" s="2" t="s">
        <v>29</v>
      </c>
      <c r="BG4" s="3" t="s">
        <v>3</v>
      </c>
      <c r="BH4" s="1" t="s">
        <v>1</v>
      </c>
      <c r="BI4" s="2" t="s">
        <v>29</v>
      </c>
      <c r="BJ4" s="3" t="s">
        <v>3</v>
      </c>
      <c r="BK4" s="1" t="s">
        <v>1</v>
      </c>
      <c r="BL4" s="2" t="s">
        <v>29</v>
      </c>
      <c r="BM4" s="3" t="s">
        <v>3</v>
      </c>
      <c r="BN4" s="1" t="s">
        <v>1</v>
      </c>
      <c r="BO4" s="2" t="s">
        <v>29</v>
      </c>
      <c r="BP4" s="3" t="s">
        <v>3</v>
      </c>
      <c r="BQ4" s="1" t="s">
        <v>1</v>
      </c>
      <c r="BR4" s="2" t="s">
        <v>29</v>
      </c>
      <c r="BS4" s="3" t="s">
        <v>3</v>
      </c>
      <c r="BT4" s="1" t="s">
        <v>1</v>
      </c>
      <c r="BU4" s="2" t="s">
        <v>29</v>
      </c>
      <c r="BV4" s="3" t="s">
        <v>3</v>
      </c>
      <c r="BW4" s="1" t="s">
        <v>1</v>
      </c>
      <c r="BX4" s="2" t="s">
        <v>29</v>
      </c>
      <c r="BY4" s="3" t="s">
        <v>3</v>
      </c>
      <c r="BZ4" s="1" t="s">
        <v>1</v>
      </c>
      <c r="CA4" s="2" t="s">
        <v>29</v>
      </c>
      <c r="CB4" s="3" t="s">
        <v>3</v>
      </c>
    </row>
    <row r="5" spans="1:80" ht="14.25" customHeight="1" thickBot="1">
      <c r="A5" s="272"/>
      <c r="B5" s="220"/>
      <c r="C5" s="221"/>
      <c r="D5" s="222"/>
      <c r="E5" s="220"/>
      <c r="F5" s="222"/>
      <c r="G5" s="221"/>
      <c r="H5" s="222"/>
      <c r="I5" s="4" t="s">
        <v>26</v>
      </c>
      <c r="J5" s="5" t="s">
        <v>2</v>
      </c>
      <c r="K5" s="6" t="s">
        <v>27</v>
      </c>
      <c r="L5" s="4" t="s">
        <v>26</v>
      </c>
      <c r="M5" s="5" t="s">
        <v>2</v>
      </c>
      <c r="N5" s="6" t="s">
        <v>27</v>
      </c>
      <c r="O5" s="4" t="s">
        <v>26</v>
      </c>
      <c r="P5" s="5" t="s">
        <v>2</v>
      </c>
      <c r="Q5" s="6" t="s">
        <v>27</v>
      </c>
      <c r="R5" s="379" t="s">
        <v>26</v>
      </c>
      <c r="S5" s="5" t="s">
        <v>2</v>
      </c>
      <c r="T5" s="6" t="s">
        <v>27</v>
      </c>
      <c r="U5" s="4" t="s">
        <v>26</v>
      </c>
      <c r="V5" s="5" t="s">
        <v>2</v>
      </c>
      <c r="W5" s="6" t="s">
        <v>27</v>
      </c>
      <c r="X5" s="4" t="s">
        <v>26</v>
      </c>
      <c r="Y5" s="5" t="s">
        <v>2</v>
      </c>
      <c r="Z5" s="6" t="s">
        <v>27</v>
      </c>
      <c r="AA5" s="4" t="s">
        <v>26</v>
      </c>
      <c r="AB5" s="5" t="s">
        <v>2</v>
      </c>
      <c r="AC5" s="6" t="s">
        <v>27</v>
      </c>
      <c r="AD5" s="379" t="s">
        <v>26</v>
      </c>
      <c r="AE5" s="5" t="s">
        <v>2</v>
      </c>
      <c r="AF5" s="6" t="s">
        <v>27</v>
      </c>
      <c r="AG5" s="4" t="s">
        <v>26</v>
      </c>
      <c r="AH5" s="5" t="s">
        <v>2</v>
      </c>
      <c r="AI5" s="6" t="s">
        <v>27</v>
      </c>
      <c r="AJ5" s="4" t="s">
        <v>26</v>
      </c>
      <c r="AK5" s="5" t="s">
        <v>2</v>
      </c>
      <c r="AL5" s="6" t="s">
        <v>27</v>
      </c>
      <c r="AM5" s="4" t="s">
        <v>26</v>
      </c>
      <c r="AN5" s="5" t="s">
        <v>2</v>
      </c>
      <c r="AO5" s="6" t="s">
        <v>27</v>
      </c>
      <c r="AP5" s="4" t="s">
        <v>26</v>
      </c>
      <c r="AQ5" s="5" t="s">
        <v>2</v>
      </c>
      <c r="AR5" s="6" t="s">
        <v>27</v>
      </c>
      <c r="AS5" s="4" t="s">
        <v>26</v>
      </c>
      <c r="AT5" s="5" t="s">
        <v>2</v>
      </c>
      <c r="AU5" s="6" t="s">
        <v>27</v>
      </c>
      <c r="AV5" s="4" t="s">
        <v>26</v>
      </c>
      <c r="AW5" s="5" t="s">
        <v>2</v>
      </c>
      <c r="AX5" s="6" t="s">
        <v>27</v>
      </c>
      <c r="AY5" s="4" t="s">
        <v>26</v>
      </c>
      <c r="AZ5" s="5" t="s">
        <v>2</v>
      </c>
      <c r="BA5" s="6" t="s">
        <v>27</v>
      </c>
      <c r="BB5" s="4" t="s">
        <v>26</v>
      </c>
      <c r="BC5" s="5" t="s">
        <v>2</v>
      </c>
      <c r="BD5" s="6" t="s">
        <v>27</v>
      </c>
      <c r="BE5" s="4" t="s">
        <v>26</v>
      </c>
      <c r="BF5" s="5" t="s">
        <v>2</v>
      </c>
      <c r="BG5" s="6" t="s">
        <v>27</v>
      </c>
      <c r="BH5" s="4" t="s">
        <v>26</v>
      </c>
      <c r="BI5" s="5" t="s">
        <v>2</v>
      </c>
      <c r="BJ5" s="6" t="s">
        <v>27</v>
      </c>
      <c r="BK5" s="4" t="s">
        <v>26</v>
      </c>
      <c r="BL5" s="5" t="s">
        <v>2</v>
      </c>
      <c r="BM5" s="6" t="s">
        <v>27</v>
      </c>
      <c r="BN5" s="4" t="s">
        <v>26</v>
      </c>
      <c r="BO5" s="5" t="s">
        <v>2</v>
      </c>
      <c r="BP5" s="6" t="s">
        <v>27</v>
      </c>
      <c r="BQ5" s="4" t="s">
        <v>26</v>
      </c>
      <c r="BR5" s="5" t="s">
        <v>2</v>
      </c>
      <c r="BS5" s="6" t="s">
        <v>27</v>
      </c>
      <c r="BT5" s="4" t="s">
        <v>26</v>
      </c>
      <c r="BU5" s="5" t="s">
        <v>2</v>
      </c>
      <c r="BV5" s="6" t="s">
        <v>27</v>
      </c>
      <c r="BW5" s="4" t="s">
        <v>26</v>
      </c>
      <c r="BX5" s="5" t="s">
        <v>2</v>
      </c>
      <c r="BY5" s="6" t="s">
        <v>27</v>
      </c>
      <c r="BZ5" s="4" t="s">
        <v>26</v>
      </c>
      <c r="CA5" s="5" t="s">
        <v>2</v>
      </c>
      <c r="CB5" s="6" t="s">
        <v>27</v>
      </c>
    </row>
    <row r="6" spans="1:80" ht="14.25" customHeight="1">
      <c r="A6" s="272"/>
      <c r="B6" s="271" t="s">
        <v>4</v>
      </c>
      <c r="C6" s="7"/>
      <c r="D6" s="8" t="s">
        <v>7</v>
      </c>
      <c r="E6" s="217"/>
      <c r="F6" s="219"/>
      <c r="G6" s="11" t="s">
        <v>22</v>
      </c>
      <c r="H6" s="85">
        <v>0.04643</v>
      </c>
      <c r="I6" s="12"/>
      <c r="J6" s="13"/>
      <c r="K6" s="14"/>
      <c r="L6" s="15"/>
      <c r="M6" s="13"/>
      <c r="N6" s="16"/>
      <c r="O6" s="12"/>
      <c r="P6" s="13"/>
      <c r="Q6" s="14"/>
      <c r="R6" s="380"/>
      <c r="S6" s="16"/>
      <c r="T6" s="14"/>
      <c r="U6" s="12"/>
      <c r="V6" s="13"/>
      <c r="W6" s="14"/>
      <c r="X6" s="15"/>
      <c r="Y6" s="13"/>
      <c r="Z6" s="16"/>
      <c r="AA6" s="12"/>
      <c r="AB6" s="13"/>
      <c r="AC6" s="14"/>
      <c r="AD6" s="380"/>
      <c r="AE6" s="16"/>
      <c r="AF6" s="14"/>
      <c r="AG6" s="12"/>
      <c r="AH6" s="13"/>
      <c r="AI6" s="14"/>
      <c r="AJ6" s="15"/>
      <c r="AK6" s="13"/>
      <c r="AL6" s="16"/>
      <c r="AM6" s="12"/>
      <c r="AN6" s="13"/>
      <c r="AO6" s="14"/>
      <c r="AP6" s="12"/>
      <c r="AQ6" s="16"/>
      <c r="AR6" s="14"/>
      <c r="AS6" s="12"/>
      <c r="AT6" s="13"/>
      <c r="AU6" s="14"/>
      <c r="AV6" s="15"/>
      <c r="AW6" s="13"/>
      <c r="AX6" s="16"/>
      <c r="AY6" s="12"/>
      <c r="AZ6" s="13"/>
      <c r="BA6" s="14"/>
      <c r="BB6" s="12"/>
      <c r="BC6" s="16"/>
      <c r="BD6" s="14"/>
      <c r="BE6" s="12"/>
      <c r="BF6" s="13"/>
      <c r="BG6" s="14"/>
      <c r="BH6" s="15"/>
      <c r="BI6" s="13"/>
      <c r="BJ6" s="16"/>
      <c r="BK6" s="12"/>
      <c r="BL6" s="13"/>
      <c r="BM6" s="14"/>
      <c r="BN6" s="12"/>
      <c r="BO6" s="16"/>
      <c r="BP6" s="14"/>
      <c r="BQ6" s="12"/>
      <c r="BR6" s="13"/>
      <c r="BS6" s="14"/>
      <c r="BT6" s="15"/>
      <c r="BU6" s="13"/>
      <c r="BV6" s="16"/>
      <c r="BW6" s="12"/>
      <c r="BX6" s="13"/>
      <c r="BY6" s="14"/>
      <c r="BZ6" s="12"/>
      <c r="CA6" s="16"/>
      <c r="CB6" s="14"/>
    </row>
    <row r="7" spans="1:80" ht="14.25" customHeight="1">
      <c r="A7" s="272"/>
      <c r="B7" s="272"/>
      <c r="C7" s="17" t="s">
        <v>33</v>
      </c>
      <c r="D7" s="18"/>
      <c r="E7" s="267"/>
      <c r="F7" s="268"/>
      <c r="G7" s="21" t="s">
        <v>23</v>
      </c>
      <c r="H7" s="86">
        <v>0.51</v>
      </c>
      <c r="I7" s="22"/>
      <c r="J7" s="23"/>
      <c r="K7" s="24"/>
      <c r="L7" s="25"/>
      <c r="M7" s="23"/>
      <c r="N7" s="26"/>
      <c r="O7" s="22"/>
      <c r="P7" s="23"/>
      <c r="Q7" s="24"/>
      <c r="R7" s="369"/>
      <c r="S7" s="26"/>
      <c r="T7" s="24"/>
      <c r="U7" s="22"/>
      <c r="V7" s="23"/>
      <c r="W7" s="24"/>
      <c r="X7" s="25"/>
      <c r="Y7" s="23"/>
      <c r="Z7" s="26"/>
      <c r="AA7" s="22"/>
      <c r="AB7" s="23"/>
      <c r="AC7" s="24"/>
      <c r="AD7" s="369"/>
      <c r="AE7" s="26"/>
      <c r="AF7" s="24"/>
      <c r="AG7" s="22"/>
      <c r="AH7" s="23"/>
      <c r="AI7" s="24"/>
      <c r="AJ7" s="25"/>
      <c r="AK7" s="23"/>
      <c r="AL7" s="26"/>
      <c r="AM7" s="22"/>
      <c r="AN7" s="23"/>
      <c r="AO7" s="24"/>
      <c r="AP7" s="22"/>
      <c r="AQ7" s="26"/>
      <c r="AR7" s="24"/>
      <c r="AS7" s="22"/>
      <c r="AT7" s="23"/>
      <c r="AU7" s="24"/>
      <c r="AV7" s="25"/>
      <c r="AW7" s="23"/>
      <c r="AX7" s="26"/>
      <c r="AY7" s="22"/>
      <c r="AZ7" s="23"/>
      <c r="BA7" s="24"/>
      <c r="BB7" s="22"/>
      <c r="BC7" s="26"/>
      <c r="BD7" s="24"/>
      <c r="BE7" s="22"/>
      <c r="BF7" s="23"/>
      <c r="BG7" s="24"/>
      <c r="BH7" s="25"/>
      <c r="BI7" s="23"/>
      <c r="BJ7" s="26"/>
      <c r="BK7" s="22"/>
      <c r="BL7" s="23"/>
      <c r="BM7" s="24"/>
      <c r="BN7" s="22"/>
      <c r="BO7" s="26"/>
      <c r="BP7" s="24"/>
      <c r="BQ7" s="22"/>
      <c r="BR7" s="23"/>
      <c r="BS7" s="24"/>
      <c r="BT7" s="25"/>
      <c r="BU7" s="23"/>
      <c r="BV7" s="26"/>
      <c r="BW7" s="22"/>
      <c r="BX7" s="23"/>
      <c r="BY7" s="24"/>
      <c r="BZ7" s="22"/>
      <c r="CA7" s="26"/>
      <c r="CB7" s="24"/>
    </row>
    <row r="8" spans="1:80" ht="14.25" customHeight="1" thickBot="1">
      <c r="A8" s="272"/>
      <c r="B8" s="272"/>
      <c r="C8" s="17">
        <v>15</v>
      </c>
      <c r="D8" s="27" t="s">
        <v>35</v>
      </c>
      <c r="E8" s="214" t="s">
        <v>47</v>
      </c>
      <c r="F8" s="216"/>
      <c r="G8" s="30"/>
      <c r="H8" s="29"/>
      <c r="I8" s="208">
        <f>J8*1000/(I59*1.73*I60)</f>
        <v>365.0037664697102</v>
      </c>
      <c r="J8" s="32">
        <v>3.5832</v>
      </c>
      <c r="K8" s="33">
        <v>1.9992</v>
      </c>
      <c r="L8" s="208">
        <f>M8*1000/(L59*1.73*L60)</f>
        <v>365.49878362574276</v>
      </c>
      <c r="M8" s="32">
        <v>3.6456</v>
      </c>
      <c r="N8" s="34">
        <v>1.9008</v>
      </c>
      <c r="O8" s="208">
        <f>P8*1000/(O59*1.73*O60)</f>
        <v>406.51849252383226</v>
      </c>
      <c r="P8" s="32">
        <v>4.0776</v>
      </c>
      <c r="Q8" s="33">
        <v>2.0712</v>
      </c>
      <c r="R8" s="208">
        <f>S8*1000/(R59*1.73*R60)</f>
        <v>406.7777703756839</v>
      </c>
      <c r="S8" s="34">
        <v>3.9384</v>
      </c>
      <c r="T8" s="33">
        <v>2.3232</v>
      </c>
      <c r="U8" s="208">
        <f>V8*1000/(U59*1.73*U60)</f>
        <v>457.833957949565</v>
      </c>
      <c r="V8" s="32">
        <v>4.5048</v>
      </c>
      <c r="W8" s="33">
        <v>2.496</v>
      </c>
      <c r="X8" s="208">
        <f>Y8*1000/(X59*1.73*X60)</f>
        <v>431.16806122586473</v>
      </c>
      <c r="Y8" s="32">
        <v>4.32</v>
      </c>
      <c r="Z8" s="34">
        <v>2.196</v>
      </c>
      <c r="AA8" s="208">
        <f>AB8*1000/(AA59*1.73*AA60)</f>
        <v>371.09363956234887</v>
      </c>
      <c r="AB8" s="32">
        <v>3.6096</v>
      </c>
      <c r="AC8" s="33">
        <v>2.0976</v>
      </c>
      <c r="AD8" s="208">
        <f>AE8*1000/(AD59*1.73*AD60)</f>
        <v>409.74409809457507</v>
      </c>
      <c r="AE8" s="34">
        <v>4.1376</v>
      </c>
      <c r="AF8" s="33">
        <v>2.0328</v>
      </c>
      <c r="AG8" s="208">
        <f>AH8*1000/(AG59*1.73*AG60)</f>
        <v>357.62352246039256</v>
      </c>
      <c r="AH8" s="32">
        <v>3.5952</v>
      </c>
      <c r="AI8" s="33">
        <v>1.7976</v>
      </c>
      <c r="AJ8" s="208">
        <f>AK8*1000/(AJ59*1.73*AJ60)</f>
        <v>357.48069456355455</v>
      </c>
      <c r="AK8" s="32">
        <v>3.7224</v>
      </c>
      <c r="AL8" s="34">
        <v>1.5144</v>
      </c>
      <c r="AM8" s="208">
        <f>AN8*1000/(AM59*1.73*AM60)</f>
        <v>363.49849963412174</v>
      </c>
      <c r="AN8" s="32">
        <v>3.7728</v>
      </c>
      <c r="AO8" s="33">
        <v>1.5672</v>
      </c>
      <c r="AP8" s="208">
        <f>AQ8*1000/(AP59*1.73*AP60)</f>
        <v>396.59762203114803</v>
      </c>
      <c r="AQ8" s="34">
        <v>4.1208</v>
      </c>
      <c r="AR8" s="33">
        <v>1.6992</v>
      </c>
      <c r="AS8" s="208">
        <f>AT8*1000/(AS59*1.73*AS60)</f>
        <v>337.92796798577143</v>
      </c>
      <c r="AT8" s="32">
        <v>3.4656</v>
      </c>
      <c r="AU8" s="33">
        <v>1.5552</v>
      </c>
      <c r="AV8" s="208">
        <f>AW8*1000/(AV59*1.73*AV60)</f>
        <v>276.50238831459325</v>
      </c>
      <c r="AW8" s="32">
        <v>2.8512</v>
      </c>
      <c r="AX8" s="34">
        <v>1.236</v>
      </c>
      <c r="AY8" s="208">
        <f>AZ8*1000/(AY59*1.73*AY60)</f>
        <v>660.0300064061737</v>
      </c>
      <c r="AZ8" s="32">
        <v>7.14</v>
      </c>
      <c r="BA8" s="33">
        <v>2.04</v>
      </c>
      <c r="BB8" s="208">
        <f>BC8*1000/(BB59*1.73*BB60)</f>
        <v>601.6834681519863</v>
      </c>
      <c r="BC8" s="34">
        <v>6.4344</v>
      </c>
      <c r="BD8" s="33">
        <v>2.0928</v>
      </c>
      <c r="BE8" s="208">
        <f>BF8*1000/(BE59*1.73*BE60)</f>
        <v>314.85257815734195</v>
      </c>
      <c r="BF8" s="32">
        <v>3.2856</v>
      </c>
      <c r="BG8" s="33">
        <v>1.3224</v>
      </c>
      <c r="BH8" s="208">
        <f>BI8*1000/(BH59*1.73*BH60)</f>
        <v>293.1756566633407</v>
      </c>
      <c r="BI8" s="32">
        <v>3.0528</v>
      </c>
      <c r="BJ8" s="34">
        <v>1.2432</v>
      </c>
      <c r="BK8" s="208">
        <f>BL8*1000/(BK59*1.73*BK60)</f>
        <v>294.62369748873897</v>
      </c>
      <c r="BL8" s="32">
        <v>3.048</v>
      </c>
      <c r="BM8" s="33">
        <v>1.296</v>
      </c>
      <c r="BN8" s="208">
        <f>BO8*1000/(BN59*1.73*BN60)</f>
        <v>317.47732977233454</v>
      </c>
      <c r="BO8" s="34">
        <v>3.288</v>
      </c>
      <c r="BP8" s="33">
        <v>1.3872</v>
      </c>
      <c r="BQ8" s="208">
        <f>BR8*1000/(BQ59*1.73*BQ60)</f>
        <v>341.946570848305</v>
      </c>
      <c r="BR8" s="32">
        <v>3.5568</v>
      </c>
      <c r="BS8" s="33">
        <v>1.4616</v>
      </c>
      <c r="BT8" s="208">
        <f>BU8*1000/(BT59*1.73*BT60)</f>
        <v>328.45919079049156</v>
      </c>
      <c r="BU8" s="32">
        <v>3.3648</v>
      </c>
      <c r="BV8" s="34">
        <v>1.5192</v>
      </c>
      <c r="BW8" s="208">
        <f>BX8*1000/(BW59*1.73*BW60)</f>
        <v>389.09600848240245</v>
      </c>
      <c r="BX8" s="32">
        <v>3.9816</v>
      </c>
      <c r="BY8" s="33">
        <v>1.8096</v>
      </c>
      <c r="BZ8" s="208">
        <f>CA8*1000/(BZ59*1.73*BZ60)</f>
        <v>556.5342683949548</v>
      </c>
      <c r="CA8" s="34">
        <v>5.4384</v>
      </c>
      <c r="CB8" s="33">
        <v>3.0936</v>
      </c>
    </row>
    <row r="9" spans="1:80" ht="14.25" customHeight="1" thickBot="1">
      <c r="A9" s="272"/>
      <c r="B9" s="272"/>
      <c r="C9" s="35" t="s">
        <v>25</v>
      </c>
      <c r="D9" s="36" t="s">
        <v>12</v>
      </c>
      <c r="E9" s="223"/>
      <c r="F9" s="224"/>
      <c r="G9" s="224"/>
      <c r="H9" s="225"/>
      <c r="I9" s="223"/>
      <c r="J9" s="224"/>
      <c r="K9" s="225"/>
      <c r="L9" s="223"/>
      <c r="M9" s="224"/>
      <c r="N9" s="225"/>
      <c r="O9" s="223"/>
      <c r="P9" s="224"/>
      <c r="Q9" s="225"/>
      <c r="R9" s="223"/>
      <c r="S9" s="224"/>
      <c r="T9" s="225"/>
      <c r="U9" s="223"/>
      <c r="V9" s="224"/>
      <c r="W9" s="225"/>
      <c r="X9" s="223"/>
      <c r="Y9" s="224"/>
      <c r="Z9" s="225"/>
      <c r="AA9" s="223"/>
      <c r="AB9" s="224"/>
      <c r="AC9" s="225"/>
      <c r="AD9" s="223"/>
      <c r="AE9" s="224"/>
      <c r="AF9" s="225"/>
      <c r="AG9" s="223"/>
      <c r="AH9" s="224"/>
      <c r="AI9" s="225"/>
      <c r="AJ9" s="223"/>
      <c r="AK9" s="224"/>
      <c r="AL9" s="225"/>
      <c r="AM9" s="223"/>
      <c r="AN9" s="224"/>
      <c r="AO9" s="225"/>
      <c r="AP9" s="223"/>
      <c r="AQ9" s="224"/>
      <c r="AR9" s="225"/>
      <c r="AS9" s="223"/>
      <c r="AT9" s="224"/>
      <c r="AU9" s="225"/>
      <c r="AV9" s="223"/>
      <c r="AW9" s="224"/>
      <c r="AX9" s="225"/>
      <c r="AY9" s="223"/>
      <c r="AZ9" s="224"/>
      <c r="BA9" s="225"/>
      <c r="BB9" s="223"/>
      <c r="BC9" s="224"/>
      <c r="BD9" s="225"/>
      <c r="BE9" s="223"/>
      <c r="BF9" s="224"/>
      <c r="BG9" s="225"/>
      <c r="BH9" s="223"/>
      <c r="BI9" s="224"/>
      <c r="BJ9" s="225"/>
      <c r="BK9" s="223"/>
      <c r="BL9" s="224"/>
      <c r="BM9" s="225"/>
      <c r="BN9" s="223"/>
      <c r="BO9" s="224"/>
      <c r="BP9" s="225"/>
      <c r="BQ9" s="223"/>
      <c r="BR9" s="224"/>
      <c r="BS9" s="225"/>
      <c r="BT9" s="223"/>
      <c r="BU9" s="224"/>
      <c r="BV9" s="225"/>
      <c r="BW9" s="223"/>
      <c r="BX9" s="224"/>
      <c r="BY9" s="225"/>
      <c r="BZ9" s="223"/>
      <c r="CA9" s="224"/>
      <c r="CB9" s="225"/>
    </row>
    <row r="10" spans="1:80" ht="14.25" customHeight="1">
      <c r="A10" s="272"/>
      <c r="B10" s="272"/>
      <c r="C10" s="7"/>
      <c r="D10" s="8">
        <v>110</v>
      </c>
      <c r="E10" s="217"/>
      <c r="F10" s="219"/>
      <c r="G10" s="11" t="s">
        <v>22</v>
      </c>
      <c r="H10" s="85">
        <v>0.025</v>
      </c>
      <c r="I10" s="12"/>
      <c r="J10" s="13"/>
      <c r="K10" s="14"/>
      <c r="L10" s="15"/>
      <c r="M10" s="13"/>
      <c r="N10" s="16"/>
      <c r="O10" s="12"/>
      <c r="P10" s="13"/>
      <c r="Q10" s="14"/>
      <c r="R10" s="380"/>
      <c r="S10" s="16"/>
      <c r="T10" s="14"/>
      <c r="U10" s="12"/>
      <c r="V10" s="13"/>
      <c r="W10" s="14"/>
      <c r="X10" s="15"/>
      <c r="Y10" s="13"/>
      <c r="Z10" s="16"/>
      <c r="AA10" s="12"/>
      <c r="AB10" s="13"/>
      <c r="AC10" s="14"/>
      <c r="AD10" s="380"/>
      <c r="AE10" s="16"/>
      <c r="AF10" s="14"/>
      <c r="AG10" s="12"/>
      <c r="AH10" s="13"/>
      <c r="AI10" s="14"/>
      <c r="AJ10" s="15"/>
      <c r="AK10" s="13"/>
      <c r="AL10" s="16"/>
      <c r="AM10" s="12"/>
      <c r="AN10" s="13"/>
      <c r="AO10" s="14"/>
      <c r="AP10" s="12"/>
      <c r="AQ10" s="16"/>
      <c r="AR10" s="14"/>
      <c r="AS10" s="12"/>
      <c r="AT10" s="13"/>
      <c r="AU10" s="14"/>
      <c r="AV10" s="15"/>
      <c r="AW10" s="13"/>
      <c r="AX10" s="16"/>
      <c r="AY10" s="12"/>
      <c r="AZ10" s="13"/>
      <c r="BA10" s="14"/>
      <c r="BB10" s="12"/>
      <c r="BC10" s="16"/>
      <c r="BD10" s="14"/>
      <c r="BE10" s="12"/>
      <c r="BF10" s="13"/>
      <c r="BG10" s="14"/>
      <c r="BH10" s="15"/>
      <c r="BI10" s="13"/>
      <c r="BJ10" s="16"/>
      <c r="BK10" s="12"/>
      <c r="BL10" s="13"/>
      <c r="BM10" s="14"/>
      <c r="BN10" s="12"/>
      <c r="BO10" s="16"/>
      <c r="BP10" s="14"/>
      <c r="BQ10" s="12"/>
      <c r="BR10" s="13"/>
      <c r="BS10" s="14"/>
      <c r="BT10" s="15"/>
      <c r="BU10" s="13"/>
      <c r="BV10" s="16"/>
      <c r="BW10" s="12"/>
      <c r="BX10" s="13"/>
      <c r="BY10" s="14"/>
      <c r="BZ10" s="12"/>
      <c r="CA10" s="16"/>
      <c r="CB10" s="14"/>
    </row>
    <row r="11" spans="1:80" ht="14.25" customHeight="1">
      <c r="A11" s="272"/>
      <c r="B11" s="272"/>
      <c r="C11" s="17" t="s">
        <v>34</v>
      </c>
      <c r="D11" s="18"/>
      <c r="E11" s="267"/>
      <c r="F11" s="268"/>
      <c r="G11" s="21" t="s">
        <v>23</v>
      </c>
      <c r="H11" s="86">
        <v>0.3888</v>
      </c>
      <c r="I11" s="22"/>
      <c r="J11" s="23"/>
      <c r="K11" s="24"/>
      <c r="L11" s="25"/>
      <c r="M11" s="23"/>
      <c r="N11" s="26"/>
      <c r="O11" s="22"/>
      <c r="P11" s="23"/>
      <c r="Q11" s="24"/>
      <c r="R11" s="369"/>
      <c r="S11" s="26"/>
      <c r="T11" s="24"/>
      <c r="U11" s="22"/>
      <c r="V11" s="23"/>
      <c r="W11" s="24"/>
      <c r="X11" s="25"/>
      <c r="Y11" s="23"/>
      <c r="Z11" s="26"/>
      <c r="AA11" s="22"/>
      <c r="AB11" s="23"/>
      <c r="AC11" s="24"/>
      <c r="AD11" s="369"/>
      <c r="AE11" s="26"/>
      <c r="AF11" s="24"/>
      <c r="AG11" s="22"/>
      <c r="AH11" s="23"/>
      <c r="AI11" s="24"/>
      <c r="AJ11" s="25"/>
      <c r="AK11" s="23"/>
      <c r="AL11" s="26"/>
      <c r="AM11" s="22"/>
      <c r="AN11" s="23"/>
      <c r="AO11" s="24"/>
      <c r="AP11" s="22"/>
      <c r="AQ11" s="26"/>
      <c r="AR11" s="24"/>
      <c r="AS11" s="22"/>
      <c r="AT11" s="23"/>
      <c r="AU11" s="24"/>
      <c r="AV11" s="25"/>
      <c r="AW11" s="23"/>
      <c r="AX11" s="26"/>
      <c r="AY11" s="22"/>
      <c r="AZ11" s="23"/>
      <c r="BA11" s="24"/>
      <c r="BB11" s="22"/>
      <c r="BC11" s="26"/>
      <c r="BD11" s="24"/>
      <c r="BE11" s="22"/>
      <c r="BF11" s="23"/>
      <c r="BG11" s="24"/>
      <c r="BH11" s="25"/>
      <c r="BI11" s="23"/>
      <c r="BJ11" s="26"/>
      <c r="BK11" s="22"/>
      <c r="BL11" s="23"/>
      <c r="BM11" s="24"/>
      <c r="BN11" s="22"/>
      <c r="BO11" s="26"/>
      <c r="BP11" s="24"/>
      <c r="BQ11" s="22"/>
      <c r="BR11" s="23"/>
      <c r="BS11" s="24"/>
      <c r="BT11" s="25"/>
      <c r="BU11" s="23"/>
      <c r="BV11" s="26"/>
      <c r="BW11" s="22"/>
      <c r="BX11" s="23"/>
      <c r="BY11" s="24"/>
      <c r="BZ11" s="22"/>
      <c r="CA11" s="26"/>
      <c r="CB11" s="24"/>
    </row>
    <row r="12" spans="1:80" s="358" customFormat="1" ht="14.25" customHeight="1" thickBot="1">
      <c r="A12" s="272"/>
      <c r="B12" s="272"/>
      <c r="C12" s="349">
        <v>16</v>
      </c>
      <c r="D12" s="350" t="s">
        <v>35</v>
      </c>
      <c r="E12" s="351" t="s">
        <v>48</v>
      </c>
      <c r="F12" s="352"/>
      <c r="G12" s="353"/>
      <c r="H12" s="354"/>
      <c r="I12" s="208">
        <f>J12*1000/(I61*1.73*I59)</f>
        <v>283.2957205298791</v>
      </c>
      <c r="J12" s="355">
        <v>1.6884</v>
      </c>
      <c r="K12" s="356">
        <v>2.6982</v>
      </c>
      <c r="L12" s="208">
        <f>M12*1000/(L61*1.73*L59)</f>
        <v>236.14455709688355</v>
      </c>
      <c r="M12" s="355">
        <v>1.0728</v>
      </c>
      <c r="N12" s="357">
        <v>2.4318</v>
      </c>
      <c r="O12" s="208">
        <f>P12*1000/(O61*1.73*O59)</f>
        <v>270.09934021746034</v>
      </c>
      <c r="P12" s="355">
        <v>1.467</v>
      </c>
      <c r="Q12" s="356">
        <v>2.6568</v>
      </c>
      <c r="R12" s="208">
        <f>S12*1000/(R61*1.73*R59)</f>
        <v>371.65032643771275</v>
      </c>
      <c r="S12" s="357">
        <v>2.5326</v>
      </c>
      <c r="T12" s="356">
        <v>3.3264</v>
      </c>
      <c r="U12" s="208">
        <f>V12*1000/(U61*1.73*U59)</f>
        <v>321.3673197157921</v>
      </c>
      <c r="V12" s="355">
        <v>1.4166</v>
      </c>
      <c r="W12" s="356">
        <v>3.3246</v>
      </c>
      <c r="X12" s="208">
        <f>Y12*1000/(X61*1.73*X59)</f>
        <v>273.0884055917404</v>
      </c>
      <c r="Y12" s="355">
        <v>1.1178</v>
      </c>
      <c r="Z12" s="357">
        <v>2.8638</v>
      </c>
      <c r="AA12" s="208">
        <f>AB12*1000/(AA61*1.73*AA59)</f>
        <v>307.53595004373125</v>
      </c>
      <c r="AB12" s="355">
        <v>1.8882</v>
      </c>
      <c r="AC12" s="356">
        <v>2.8944</v>
      </c>
      <c r="AD12" s="208">
        <f>AE12*1000/(AD61*1.73*AD59)</f>
        <v>322.80610175374636</v>
      </c>
      <c r="AE12" s="357">
        <v>2.3994</v>
      </c>
      <c r="AF12" s="356">
        <v>2.7252</v>
      </c>
      <c r="AG12" s="208">
        <f>AH12*1000/(AG61*1.73*AG59)</f>
        <v>308.6321531234246</v>
      </c>
      <c r="AH12" s="355">
        <v>2.0754</v>
      </c>
      <c r="AI12" s="356">
        <v>2.7828</v>
      </c>
      <c r="AJ12" s="208">
        <f>AK12*1000/(AJ61*1.73*AJ59)</f>
        <v>282.1082874439922</v>
      </c>
      <c r="AK12" s="355">
        <v>1.8558</v>
      </c>
      <c r="AL12" s="357">
        <v>2.574</v>
      </c>
      <c r="AM12" s="208">
        <f>AN12*1000/(AM61*1.73*AM59)</f>
        <v>287.15976266704547</v>
      </c>
      <c r="AN12" s="355">
        <v>1.7082</v>
      </c>
      <c r="AO12" s="356">
        <v>2.7414</v>
      </c>
      <c r="AP12" s="208">
        <f>AQ12*1000/(AP61*1.73*AP59)</f>
        <v>272.03800422525154</v>
      </c>
      <c r="AQ12" s="357">
        <v>1.7712</v>
      </c>
      <c r="AR12" s="356">
        <v>2.493</v>
      </c>
      <c r="AS12" s="208">
        <f>AT12*1000/(AS61*1.73*AS59)</f>
        <v>259.37453683118423</v>
      </c>
      <c r="AT12" s="355">
        <v>1.89</v>
      </c>
      <c r="AU12" s="356">
        <v>2.2194</v>
      </c>
      <c r="AV12" s="208">
        <f>AW12*1000/(AV61*1.73*AV59)</f>
        <v>221.05062567490313</v>
      </c>
      <c r="AW12" s="355">
        <v>1.2006</v>
      </c>
      <c r="AX12" s="357">
        <v>2.1762</v>
      </c>
      <c r="AY12" s="208">
        <f>AZ12*1000/(AY61*1.73*AY59)</f>
        <v>325.4699180472881</v>
      </c>
      <c r="AZ12" s="355">
        <v>2.4192</v>
      </c>
      <c r="BA12" s="356">
        <v>2.7432</v>
      </c>
      <c r="BB12" s="208">
        <f>BC12*1000/(BB61*1.73*BB59)</f>
        <v>426.51346899678913</v>
      </c>
      <c r="BC12" s="357">
        <v>3.7314</v>
      </c>
      <c r="BD12" s="356">
        <v>3.0168</v>
      </c>
      <c r="BE12" s="208">
        <f>BF12*1000/(BE61*1.73*BE59)</f>
        <v>298.60705543964986</v>
      </c>
      <c r="BF12" s="355">
        <v>2.421</v>
      </c>
      <c r="BG12" s="356">
        <v>2.3274</v>
      </c>
      <c r="BH12" s="208">
        <f>BI12*1000/(BH61*1.73*BH59)</f>
        <v>217.5817329325342</v>
      </c>
      <c r="BI12" s="355">
        <v>1.2258</v>
      </c>
      <c r="BJ12" s="357">
        <v>2.1186</v>
      </c>
      <c r="BK12" s="208">
        <f>BL12*1000/(BK61*1.73*BK59)</f>
        <v>206.90046640114286</v>
      </c>
      <c r="BL12" s="355">
        <v>1.3122</v>
      </c>
      <c r="BM12" s="356">
        <v>1.9224</v>
      </c>
      <c r="BN12" s="208">
        <f>BO12*1000/(BN61*1.73*BN59)</f>
        <v>230.59028945113815</v>
      </c>
      <c r="BO12" s="357">
        <v>1.701</v>
      </c>
      <c r="BP12" s="356">
        <v>1.9548</v>
      </c>
      <c r="BQ12" s="208">
        <f>BR12*1000/(BQ61*1.73*BQ59)</f>
        <v>266.4671630842388</v>
      </c>
      <c r="BR12" s="355">
        <v>2.0106</v>
      </c>
      <c r="BS12" s="356">
        <v>2.2212</v>
      </c>
      <c r="BT12" s="208">
        <f>BU12*1000/(BT61*1.73*BT59)</f>
        <v>203.4025030232828</v>
      </c>
      <c r="BU12" s="355">
        <v>0.7182</v>
      </c>
      <c r="BV12" s="357">
        <v>2.1726</v>
      </c>
      <c r="BW12" s="208">
        <f>BX12*1000/(BW61*1.73*BW59)</f>
        <v>279.4063992189387</v>
      </c>
      <c r="BX12" s="355">
        <v>1.926</v>
      </c>
      <c r="BY12" s="356">
        <v>2.4822</v>
      </c>
      <c r="BZ12" s="208">
        <f>CA12*1000/(BZ61*1.73*BZ59)</f>
        <v>334.6516580468512</v>
      </c>
      <c r="CA12" s="357">
        <v>2.574</v>
      </c>
      <c r="CB12" s="356">
        <v>2.745</v>
      </c>
    </row>
    <row r="13" spans="1:80" ht="14.25" customHeight="1" thickBot="1">
      <c r="A13" s="272"/>
      <c r="B13" s="272"/>
      <c r="C13" s="35" t="s">
        <v>25</v>
      </c>
      <c r="D13" s="36" t="s">
        <v>12</v>
      </c>
      <c r="E13" s="223"/>
      <c r="F13" s="224"/>
      <c r="G13" s="224"/>
      <c r="H13" s="225"/>
      <c r="I13" s="223"/>
      <c r="J13" s="224"/>
      <c r="K13" s="225"/>
      <c r="L13" s="223"/>
      <c r="M13" s="224"/>
      <c r="N13" s="225"/>
      <c r="O13" s="223"/>
      <c r="P13" s="224"/>
      <c r="Q13" s="225"/>
      <c r="R13" s="223"/>
      <c r="S13" s="224"/>
      <c r="T13" s="225"/>
      <c r="U13" s="223"/>
      <c r="V13" s="224"/>
      <c r="W13" s="225"/>
      <c r="X13" s="223"/>
      <c r="Y13" s="224"/>
      <c r="Z13" s="225"/>
      <c r="AA13" s="223"/>
      <c r="AB13" s="224"/>
      <c r="AC13" s="225"/>
      <c r="AD13" s="223"/>
      <c r="AE13" s="224"/>
      <c r="AF13" s="225"/>
      <c r="AG13" s="223"/>
      <c r="AH13" s="224"/>
      <c r="AI13" s="225"/>
      <c r="AJ13" s="223"/>
      <c r="AK13" s="224"/>
      <c r="AL13" s="225"/>
      <c r="AM13" s="223"/>
      <c r="AN13" s="224"/>
      <c r="AO13" s="225"/>
      <c r="AP13" s="223"/>
      <c r="AQ13" s="224"/>
      <c r="AR13" s="225"/>
      <c r="AS13" s="223"/>
      <c r="AT13" s="224"/>
      <c r="AU13" s="225"/>
      <c r="AV13" s="223"/>
      <c r="AW13" s="224"/>
      <c r="AX13" s="225"/>
      <c r="AY13" s="223"/>
      <c r="AZ13" s="224"/>
      <c r="BA13" s="225"/>
      <c r="BB13" s="223"/>
      <c r="BC13" s="224"/>
      <c r="BD13" s="225"/>
      <c r="BE13" s="223"/>
      <c r="BF13" s="224"/>
      <c r="BG13" s="225"/>
      <c r="BH13" s="223"/>
      <c r="BI13" s="224"/>
      <c r="BJ13" s="225"/>
      <c r="BK13" s="223"/>
      <c r="BL13" s="224"/>
      <c r="BM13" s="225"/>
      <c r="BN13" s="223"/>
      <c r="BO13" s="224"/>
      <c r="BP13" s="225"/>
      <c r="BQ13" s="223"/>
      <c r="BR13" s="224"/>
      <c r="BS13" s="225"/>
      <c r="BT13" s="223"/>
      <c r="BU13" s="224"/>
      <c r="BV13" s="225"/>
      <c r="BW13" s="223"/>
      <c r="BX13" s="224"/>
      <c r="BY13" s="225"/>
      <c r="BZ13" s="223"/>
      <c r="CA13" s="224"/>
      <c r="CB13" s="225"/>
    </row>
    <row r="14" spans="1:80" ht="14.25" customHeight="1">
      <c r="A14" s="272"/>
      <c r="B14" s="272"/>
      <c r="C14" s="7"/>
      <c r="D14" s="8" t="s">
        <v>7</v>
      </c>
      <c r="E14" s="217"/>
      <c r="F14" s="219"/>
      <c r="G14" s="11" t="s">
        <v>22</v>
      </c>
      <c r="H14" s="87">
        <v>0.0551</v>
      </c>
      <c r="I14" s="12"/>
      <c r="J14" s="13"/>
      <c r="K14" s="14"/>
      <c r="L14" s="15"/>
      <c r="M14" s="13"/>
      <c r="N14" s="16"/>
      <c r="O14" s="12"/>
      <c r="P14" s="13"/>
      <c r="Q14" s="14"/>
      <c r="R14" s="380"/>
      <c r="S14" s="16"/>
      <c r="T14" s="14"/>
      <c r="U14" s="12"/>
      <c r="V14" s="13"/>
      <c r="W14" s="14"/>
      <c r="X14" s="15"/>
      <c r="Y14" s="13"/>
      <c r="Z14" s="16"/>
      <c r="AA14" s="12"/>
      <c r="AB14" s="13"/>
      <c r="AC14" s="14"/>
      <c r="AD14" s="380"/>
      <c r="AE14" s="16"/>
      <c r="AF14" s="14"/>
      <c r="AG14" s="12"/>
      <c r="AH14" s="13"/>
      <c r="AI14" s="14"/>
      <c r="AJ14" s="15"/>
      <c r="AK14" s="13"/>
      <c r="AL14" s="16"/>
      <c r="AM14" s="12"/>
      <c r="AN14" s="13"/>
      <c r="AO14" s="14"/>
      <c r="AP14" s="12"/>
      <c r="AQ14" s="16"/>
      <c r="AR14" s="14"/>
      <c r="AS14" s="12"/>
      <c r="AT14" s="13"/>
      <c r="AU14" s="14"/>
      <c r="AV14" s="15"/>
      <c r="AW14" s="13"/>
      <c r="AX14" s="16"/>
      <c r="AY14" s="12"/>
      <c r="AZ14" s="13"/>
      <c r="BA14" s="14"/>
      <c r="BB14" s="12"/>
      <c r="BC14" s="16"/>
      <c r="BD14" s="14"/>
      <c r="BE14" s="12"/>
      <c r="BF14" s="13"/>
      <c r="BG14" s="14"/>
      <c r="BH14" s="15"/>
      <c r="BI14" s="13"/>
      <c r="BJ14" s="16"/>
      <c r="BK14" s="12"/>
      <c r="BL14" s="13"/>
      <c r="BM14" s="14"/>
      <c r="BN14" s="12"/>
      <c r="BO14" s="16"/>
      <c r="BP14" s="14"/>
      <c r="BQ14" s="12"/>
      <c r="BR14" s="13"/>
      <c r="BS14" s="14"/>
      <c r="BT14" s="15"/>
      <c r="BU14" s="13"/>
      <c r="BV14" s="16"/>
      <c r="BW14" s="12"/>
      <c r="BX14" s="13"/>
      <c r="BY14" s="14"/>
      <c r="BZ14" s="12"/>
      <c r="CA14" s="16"/>
      <c r="CB14" s="14"/>
    </row>
    <row r="15" spans="1:80" ht="14.25" customHeight="1">
      <c r="A15" s="272"/>
      <c r="B15" s="272"/>
      <c r="C15" s="17" t="s">
        <v>36</v>
      </c>
      <c r="D15" s="18"/>
      <c r="E15" s="267"/>
      <c r="F15" s="268"/>
      <c r="G15" s="21" t="s">
        <v>23</v>
      </c>
      <c r="H15" s="88">
        <v>0.3232</v>
      </c>
      <c r="I15" s="22"/>
      <c r="J15" s="23"/>
      <c r="K15" s="24"/>
      <c r="L15" s="25"/>
      <c r="M15" s="23"/>
      <c r="N15" s="26"/>
      <c r="O15" s="22"/>
      <c r="P15" s="23"/>
      <c r="Q15" s="24"/>
      <c r="R15" s="369"/>
      <c r="S15" s="26"/>
      <c r="T15" s="24"/>
      <c r="U15" s="22"/>
      <c r="V15" s="23"/>
      <c r="W15" s="24"/>
      <c r="X15" s="25"/>
      <c r="Y15" s="23"/>
      <c r="Z15" s="26"/>
      <c r="AA15" s="22"/>
      <c r="AB15" s="23"/>
      <c r="AC15" s="24"/>
      <c r="AD15" s="369"/>
      <c r="AE15" s="26"/>
      <c r="AF15" s="24"/>
      <c r="AG15" s="22"/>
      <c r="AH15" s="23"/>
      <c r="AI15" s="24"/>
      <c r="AJ15" s="25"/>
      <c r="AK15" s="23"/>
      <c r="AL15" s="26"/>
      <c r="AM15" s="22"/>
      <c r="AN15" s="23"/>
      <c r="AO15" s="24"/>
      <c r="AP15" s="22"/>
      <c r="AQ15" s="26"/>
      <c r="AR15" s="24"/>
      <c r="AS15" s="22"/>
      <c r="AT15" s="23"/>
      <c r="AU15" s="24"/>
      <c r="AV15" s="25"/>
      <c r="AW15" s="23"/>
      <c r="AX15" s="26"/>
      <c r="AY15" s="22"/>
      <c r="AZ15" s="23"/>
      <c r="BA15" s="24"/>
      <c r="BB15" s="22"/>
      <c r="BC15" s="26"/>
      <c r="BD15" s="24"/>
      <c r="BE15" s="22"/>
      <c r="BF15" s="23"/>
      <c r="BG15" s="24"/>
      <c r="BH15" s="25"/>
      <c r="BI15" s="23"/>
      <c r="BJ15" s="26"/>
      <c r="BK15" s="22"/>
      <c r="BL15" s="23"/>
      <c r="BM15" s="24"/>
      <c r="BN15" s="22"/>
      <c r="BO15" s="26"/>
      <c r="BP15" s="24"/>
      <c r="BQ15" s="22"/>
      <c r="BR15" s="23"/>
      <c r="BS15" s="24"/>
      <c r="BT15" s="25"/>
      <c r="BU15" s="23"/>
      <c r="BV15" s="26"/>
      <c r="BW15" s="22"/>
      <c r="BX15" s="23"/>
      <c r="BY15" s="24"/>
      <c r="BZ15" s="22"/>
      <c r="CA15" s="26"/>
      <c r="CB15" s="24"/>
    </row>
    <row r="16" spans="1:80" ht="14.25" customHeight="1" thickBot="1">
      <c r="A16" s="272"/>
      <c r="B16" s="272"/>
      <c r="C16" s="17">
        <v>16</v>
      </c>
      <c r="D16" s="27" t="s">
        <v>35</v>
      </c>
      <c r="E16" s="214" t="s">
        <v>49</v>
      </c>
      <c r="F16" s="216"/>
      <c r="G16" s="30"/>
      <c r="H16" s="29"/>
      <c r="I16" s="101"/>
      <c r="J16" s="103"/>
      <c r="K16" s="104"/>
      <c r="L16" s="101"/>
      <c r="M16" s="103"/>
      <c r="N16" s="105"/>
      <c r="O16" s="101"/>
      <c r="P16" s="103"/>
      <c r="Q16" s="104"/>
      <c r="R16" s="208"/>
      <c r="S16" s="105"/>
      <c r="T16" s="104"/>
      <c r="U16" s="101"/>
      <c r="V16" s="103"/>
      <c r="W16" s="104"/>
      <c r="X16" s="101"/>
      <c r="Y16" s="103"/>
      <c r="Z16" s="105"/>
      <c r="AA16" s="101"/>
      <c r="AB16" s="103"/>
      <c r="AC16" s="104"/>
      <c r="AD16" s="208"/>
      <c r="AE16" s="105"/>
      <c r="AF16" s="104"/>
      <c r="AG16" s="101"/>
      <c r="AH16" s="103"/>
      <c r="AI16" s="104"/>
      <c r="AJ16" s="101"/>
      <c r="AK16" s="103"/>
      <c r="AL16" s="105"/>
      <c r="AM16" s="101"/>
      <c r="AN16" s="103"/>
      <c r="AO16" s="104"/>
      <c r="AP16" s="101"/>
      <c r="AQ16" s="105"/>
      <c r="AR16" s="104"/>
      <c r="AS16" s="101"/>
      <c r="AT16" s="103"/>
      <c r="AU16" s="104"/>
      <c r="AV16" s="101"/>
      <c r="AW16" s="103"/>
      <c r="AX16" s="105"/>
      <c r="AY16" s="101"/>
      <c r="AZ16" s="103"/>
      <c r="BA16" s="104"/>
      <c r="BB16" s="101"/>
      <c r="BC16" s="105"/>
      <c r="BD16" s="104"/>
      <c r="BE16" s="101"/>
      <c r="BF16" s="103"/>
      <c r="BG16" s="104"/>
      <c r="BH16" s="101"/>
      <c r="BI16" s="103"/>
      <c r="BJ16" s="105"/>
      <c r="BK16" s="101"/>
      <c r="BL16" s="103"/>
      <c r="BM16" s="104"/>
      <c r="BN16" s="101"/>
      <c r="BO16" s="105"/>
      <c r="BP16" s="104"/>
      <c r="BQ16" s="101"/>
      <c r="BR16" s="103"/>
      <c r="BS16" s="104"/>
      <c r="BT16" s="101"/>
      <c r="BU16" s="103"/>
      <c r="BV16" s="105"/>
      <c r="BW16" s="101"/>
      <c r="BX16" s="103"/>
      <c r="BY16" s="104"/>
      <c r="BZ16" s="101"/>
      <c r="CA16" s="105"/>
      <c r="CB16" s="104"/>
    </row>
    <row r="17" spans="1:80" ht="14.25" customHeight="1" thickBot="1">
      <c r="A17" s="272"/>
      <c r="B17" s="272"/>
      <c r="C17" s="35" t="s">
        <v>25</v>
      </c>
      <c r="D17" s="36" t="s">
        <v>12</v>
      </c>
      <c r="E17" s="223"/>
      <c r="F17" s="224"/>
      <c r="G17" s="224"/>
      <c r="H17" s="225"/>
      <c r="I17" s="223"/>
      <c r="J17" s="224"/>
      <c r="K17" s="225"/>
      <c r="L17" s="223"/>
      <c r="M17" s="224"/>
      <c r="N17" s="225"/>
      <c r="O17" s="223"/>
      <c r="P17" s="224"/>
      <c r="Q17" s="225"/>
      <c r="R17" s="223"/>
      <c r="S17" s="224"/>
      <c r="T17" s="225"/>
      <c r="U17" s="223"/>
      <c r="V17" s="224"/>
      <c r="W17" s="225"/>
      <c r="X17" s="223"/>
      <c r="Y17" s="224"/>
      <c r="Z17" s="225"/>
      <c r="AA17" s="223"/>
      <c r="AB17" s="224"/>
      <c r="AC17" s="225"/>
      <c r="AD17" s="223"/>
      <c r="AE17" s="224"/>
      <c r="AF17" s="225"/>
      <c r="AG17" s="223"/>
      <c r="AH17" s="224"/>
      <c r="AI17" s="225"/>
      <c r="AJ17" s="223"/>
      <c r="AK17" s="224"/>
      <c r="AL17" s="225"/>
      <c r="AM17" s="223"/>
      <c r="AN17" s="224"/>
      <c r="AO17" s="225"/>
      <c r="AP17" s="223"/>
      <c r="AQ17" s="224"/>
      <c r="AR17" s="225"/>
      <c r="AS17" s="223"/>
      <c r="AT17" s="224"/>
      <c r="AU17" s="225"/>
      <c r="AV17" s="223"/>
      <c r="AW17" s="224"/>
      <c r="AX17" s="225"/>
      <c r="AY17" s="223"/>
      <c r="AZ17" s="224"/>
      <c r="BA17" s="225"/>
      <c r="BB17" s="223"/>
      <c r="BC17" s="224"/>
      <c r="BD17" s="225"/>
      <c r="BE17" s="223"/>
      <c r="BF17" s="224"/>
      <c r="BG17" s="225"/>
      <c r="BH17" s="223"/>
      <c r="BI17" s="224"/>
      <c r="BJ17" s="225"/>
      <c r="BK17" s="223"/>
      <c r="BL17" s="224"/>
      <c r="BM17" s="225"/>
      <c r="BN17" s="223"/>
      <c r="BO17" s="224"/>
      <c r="BP17" s="225"/>
      <c r="BQ17" s="223"/>
      <c r="BR17" s="224"/>
      <c r="BS17" s="225"/>
      <c r="BT17" s="223"/>
      <c r="BU17" s="224"/>
      <c r="BV17" s="225"/>
      <c r="BW17" s="223"/>
      <c r="BX17" s="224"/>
      <c r="BY17" s="225"/>
      <c r="BZ17" s="223"/>
      <c r="CA17" s="224"/>
      <c r="CB17" s="225"/>
    </row>
    <row r="18" spans="1:80" ht="14.25" customHeight="1">
      <c r="A18" s="272"/>
      <c r="B18" s="272"/>
      <c r="C18" s="7"/>
      <c r="D18" s="8"/>
      <c r="E18" s="217"/>
      <c r="F18" s="219"/>
      <c r="G18" s="82" t="s">
        <v>22</v>
      </c>
      <c r="H18" s="37"/>
      <c r="I18" s="12"/>
      <c r="J18" s="13"/>
      <c r="K18" s="14"/>
      <c r="L18" s="15"/>
      <c r="M18" s="13"/>
      <c r="N18" s="16"/>
      <c r="O18" s="12"/>
      <c r="P18" s="13"/>
      <c r="Q18" s="14"/>
      <c r="R18" s="380"/>
      <c r="S18" s="16"/>
      <c r="T18" s="14"/>
      <c r="U18" s="12"/>
      <c r="V18" s="13"/>
      <c r="W18" s="14"/>
      <c r="X18" s="15"/>
      <c r="Y18" s="13"/>
      <c r="Z18" s="16"/>
      <c r="AA18" s="12"/>
      <c r="AB18" s="13"/>
      <c r="AC18" s="14"/>
      <c r="AD18" s="380"/>
      <c r="AE18" s="16"/>
      <c r="AF18" s="14"/>
      <c r="AG18" s="12"/>
      <c r="AH18" s="13"/>
      <c r="AI18" s="14"/>
      <c r="AJ18" s="15"/>
      <c r="AK18" s="13"/>
      <c r="AL18" s="16"/>
      <c r="AM18" s="12"/>
      <c r="AN18" s="13"/>
      <c r="AO18" s="14"/>
      <c r="AP18" s="12"/>
      <c r="AQ18" s="16"/>
      <c r="AR18" s="14"/>
      <c r="AS18" s="12"/>
      <c r="AT18" s="13"/>
      <c r="AU18" s="14"/>
      <c r="AV18" s="15"/>
      <c r="AW18" s="13"/>
      <c r="AX18" s="16"/>
      <c r="AY18" s="12"/>
      <c r="AZ18" s="13"/>
      <c r="BA18" s="14"/>
      <c r="BB18" s="12"/>
      <c r="BC18" s="16"/>
      <c r="BD18" s="14"/>
      <c r="BE18" s="12"/>
      <c r="BF18" s="13"/>
      <c r="BG18" s="14"/>
      <c r="BH18" s="15"/>
      <c r="BI18" s="13"/>
      <c r="BJ18" s="16"/>
      <c r="BK18" s="12"/>
      <c r="BL18" s="13"/>
      <c r="BM18" s="14"/>
      <c r="BN18" s="12"/>
      <c r="BO18" s="16"/>
      <c r="BP18" s="14"/>
      <c r="BQ18" s="12"/>
      <c r="BR18" s="13"/>
      <c r="BS18" s="14"/>
      <c r="BT18" s="15"/>
      <c r="BU18" s="13"/>
      <c r="BV18" s="16"/>
      <c r="BW18" s="12"/>
      <c r="BX18" s="13"/>
      <c r="BY18" s="14"/>
      <c r="BZ18" s="12"/>
      <c r="CA18" s="16"/>
      <c r="CB18" s="14"/>
    </row>
    <row r="19" spans="1:80" ht="14.25" customHeight="1">
      <c r="A19" s="272"/>
      <c r="B19" s="272"/>
      <c r="C19" s="17" t="s">
        <v>5</v>
      </c>
      <c r="D19" s="18"/>
      <c r="E19" s="267"/>
      <c r="F19" s="268"/>
      <c r="G19" s="83" t="s">
        <v>23</v>
      </c>
      <c r="H19" s="38"/>
      <c r="I19" s="22"/>
      <c r="J19" s="23"/>
      <c r="K19" s="24"/>
      <c r="L19" s="25"/>
      <c r="M19" s="23"/>
      <c r="N19" s="26"/>
      <c r="O19" s="22"/>
      <c r="P19" s="23"/>
      <c r="Q19" s="24"/>
      <c r="R19" s="369"/>
      <c r="S19" s="26"/>
      <c r="T19" s="24"/>
      <c r="U19" s="22"/>
      <c r="V19" s="23"/>
      <c r="W19" s="24"/>
      <c r="X19" s="25"/>
      <c r="Y19" s="23"/>
      <c r="Z19" s="26"/>
      <c r="AA19" s="22"/>
      <c r="AB19" s="23"/>
      <c r="AC19" s="24"/>
      <c r="AD19" s="369"/>
      <c r="AE19" s="26"/>
      <c r="AF19" s="24"/>
      <c r="AG19" s="22"/>
      <c r="AH19" s="23"/>
      <c r="AI19" s="24"/>
      <c r="AJ19" s="25"/>
      <c r="AK19" s="23"/>
      <c r="AL19" s="26"/>
      <c r="AM19" s="22"/>
      <c r="AN19" s="23"/>
      <c r="AO19" s="24"/>
      <c r="AP19" s="22"/>
      <c r="AQ19" s="26"/>
      <c r="AR19" s="24"/>
      <c r="AS19" s="22"/>
      <c r="AT19" s="23"/>
      <c r="AU19" s="24"/>
      <c r="AV19" s="25"/>
      <c r="AW19" s="23"/>
      <c r="AX19" s="26"/>
      <c r="AY19" s="22"/>
      <c r="AZ19" s="23"/>
      <c r="BA19" s="24"/>
      <c r="BB19" s="22"/>
      <c r="BC19" s="26"/>
      <c r="BD19" s="24"/>
      <c r="BE19" s="22"/>
      <c r="BF19" s="23"/>
      <c r="BG19" s="24"/>
      <c r="BH19" s="25"/>
      <c r="BI19" s="23"/>
      <c r="BJ19" s="26"/>
      <c r="BK19" s="22"/>
      <c r="BL19" s="23"/>
      <c r="BM19" s="24"/>
      <c r="BN19" s="22"/>
      <c r="BO19" s="26"/>
      <c r="BP19" s="24"/>
      <c r="BQ19" s="22"/>
      <c r="BR19" s="23"/>
      <c r="BS19" s="24"/>
      <c r="BT19" s="25"/>
      <c r="BU19" s="23"/>
      <c r="BV19" s="26"/>
      <c r="BW19" s="22"/>
      <c r="BX19" s="23"/>
      <c r="BY19" s="24"/>
      <c r="BZ19" s="22"/>
      <c r="CA19" s="26"/>
      <c r="CB19" s="24"/>
    </row>
    <row r="20" spans="1:80" ht="14.25" customHeight="1" thickBot="1">
      <c r="A20" s="272"/>
      <c r="B20" s="272"/>
      <c r="C20" s="17"/>
      <c r="D20" s="81"/>
      <c r="E20" s="277"/>
      <c r="F20" s="278"/>
      <c r="G20" s="79"/>
      <c r="H20" s="79"/>
      <c r="I20" s="78"/>
      <c r="J20" s="84"/>
      <c r="K20" s="80"/>
      <c r="L20" s="78"/>
      <c r="M20" s="84"/>
      <c r="N20" s="80"/>
      <c r="O20" s="78"/>
      <c r="P20" s="84"/>
      <c r="Q20" s="80"/>
      <c r="R20" s="381"/>
      <c r="S20" s="84"/>
      <c r="T20" s="80"/>
      <c r="U20" s="78"/>
      <c r="V20" s="84"/>
      <c r="W20" s="80"/>
      <c r="X20" s="78"/>
      <c r="Y20" s="84"/>
      <c r="Z20" s="80"/>
      <c r="AA20" s="78"/>
      <c r="AB20" s="84"/>
      <c r="AC20" s="80"/>
      <c r="AD20" s="381"/>
      <c r="AE20" s="84"/>
      <c r="AF20" s="80"/>
      <c r="AG20" s="78"/>
      <c r="AH20" s="84"/>
      <c r="AI20" s="80"/>
      <c r="AJ20" s="78"/>
      <c r="AK20" s="84"/>
      <c r="AL20" s="80"/>
      <c r="AM20" s="78"/>
      <c r="AN20" s="84"/>
      <c r="AO20" s="80"/>
      <c r="AP20" s="78"/>
      <c r="AQ20" s="84"/>
      <c r="AR20" s="80"/>
      <c r="AS20" s="78"/>
      <c r="AT20" s="84"/>
      <c r="AU20" s="80"/>
      <c r="AV20" s="78"/>
      <c r="AW20" s="84"/>
      <c r="AX20" s="80"/>
      <c r="AY20" s="78"/>
      <c r="AZ20" s="84"/>
      <c r="BA20" s="80"/>
      <c r="BB20" s="78"/>
      <c r="BC20" s="84"/>
      <c r="BD20" s="80"/>
      <c r="BE20" s="78"/>
      <c r="BF20" s="84"/>
      <c r="BG20" s="80"/>
      <c r="BH20" s="78"/>
      <c r="BI20" s="84"/>
      <c r="BJ20" s="80"/>
      <c r="BK20" s="78"/>
      <c r="BL20" s="84"/>
      <c r="BM20" s="80"/>
      <c r="BN20" s="78"/>
      <c r="BO20" s="84"/>
      <c r="BP20" s="80"/>
      <c r="BQ20" s="78"/>
      <c r="BR20" s="84"/>
      <c r="BS20" s="80"/>
      <c r="BT20" s="78"/>
      <c r="BU20" s="84"/>
      <c r="BV20" s="80"/>
      <c r="BW20" s="78"/>
      <c r="BX20" s="84"/>
      <c r="BY20" s="80"/>
      <c r="BZ20" s="78"/>
      <c r="CA20" s="84"/>
      <c r="CB20" s="80"/>
    </row>
    <row r="21" spans="1:80" ht="14.25" customHeight="1" thickBot="1">
      <c r="A21" s="272"/>
      <c r="B21" s="272"/>
      <c r="C21" s="35" t="s">
        <v>25</v>
      </c>
      <c r="D21" s="36" t="s">
        <v>12</v>
      </c>
      <c r="E21" s="223"/>
      <c r="F21" s="224"/>
      <c r="G21" s="224"/>
      <c r="H21" s="225"/>
      <c r="I21" s="220"/>
      <c r="J21" s="221"/>
      <c r="K21" s="222"/>
      <c r="L21" s="220"/>
      <c r="M21" s="221"/>
      <c r="N21" s="222"/>
      <c r="O21" s="220"/>
      <c r="P21" s="221"/>
      <c r="Q21" s="222"/>
      <c r="R21" s="220"/>
      <c r="S21" s="221"/>
      <c r="T21" s="222"/>
      <c r="U21" s="220"/>
      <c r="V21" s="221"/>
      <c r="W21" s="222"/>
      <c r="X21" s="220"/>
      <c r="Y21" s="221"/>
      <c r="Z21" s="222"/>
      <c r="AA21" s="220"/>
      <c r="AB21" s="221"/>
      <c r="AC21" s="222"/>
      <c r="AD21" s="220"/>
      <c r="AE21" s="221"/>
      <c r="AF21" s="222"/>
      <c r="AG21" s="220"/>
      <c r="AH21" s="221"/>
      <c r="AI21" s="222"/>
      <c r="AJ21" s="220"/>
      <c r="AK21" s="221"/>
      <c r="AL21" s="222"/>
      <c r="AM21" s="220"/>
      <c r="AN21" s="221"/>
      <c r="AO21" s="222"/>
      <c r="AP21" s="220"/>
      <c r="AQ21" s="221"/>
      <c r="AR21" s="222"/>
      <c r="AS21" s="220"/>
      <c r="AT21" s="221"/>
      <c r="AU21" s="222"/>
      <c r="AV21" s="220"/>
      <c r="AW21" s="221"/>
      <c r="AX21" s="222"/>
      <c r="AY21" s="220"/>
      <c r="AZ21" s="221"/>
      <c r="BA21" s="222"/>
      <c r="BB21" s="220"/>
      <c r="BC21" s="221"/>
      <c r="BD21" s="222"/>
      <c r="BE21" s="220"/>
      <c r="BF21" s="221"/>
      <c r="BG21" s="222"/>
      <c r="BH21" s="220"/>
      <c r="BI21" s="221"/>
      <c r="BJ21" s="222"/>
      <c r="BK21" s="220"/>
      <c r="BL21" s="221"/>
      <c r="BM21" s="222"/>
      <c r="BN21" s="220"/>
      <c r="BO21" s="221"/>
      <c r="BP21" s="222"/>
      <c r="BQ21" s="220"/>
      <c r="BR21" s="221"/>
      <c r="BS21" s="222"/>
      <c r="BT21" s="220"/>
      <c r="BU21" s="221"/>
      <c r="BV21" s="222"/>
      <c r="BW21" s="220"/>
      <c r="BX21" s="221"/>
      <c r="BY21" s="222"/>
      <c r="BZ21" s="220"/>
      <c r="CA21" s="221"/>
      <c r="CB21" s="222"/>
    </row>
    <row r="22" spans="1:80" ht="14.25" customHeight="1">
      <c r="A22" s="272"/>
      <c r="B22" s="272"/>
      <c r="C22" s="274" t="s">
        <v>6</v>
      </c>
      <c r="D22" s="8" t="s">
        <v>7</v>
      </c>
      <c r="E22" s="9"/>
      <c r="F22" s="10"/>
      <c r="G22" s="37"/>
      <c r="H22" s="10"/>
      <c r="I22" s="12"/>
      <c r="J22" s="13"/>
      <c r="K22" s="14"/>
      <c r="L22" s="15"/>
      <c r="M22" s="13"/>
      <c r="N22" s="16"/>
      <c r="O22" s="12"/>
      <c r="P22" s="13"/>
      <c r="Q22" s="14"/>
      <c r="R22" s="380"/>
      <c r="S22" s="16"/>
      <c r="T22" s="14"/>
      <c r="U22" s="12"/>
      <c r="V22" s="13"/>
      <c r="W22" s="14"/>
      <c r="X22" s="15"/>
      <c r="Y22" s="13"/>
      <c r="Z22" s="16"/>
      <c r="AA22" s="12"/>
      <c r="AB22" s="13"/>
      <c r="AC22" s="14"/>
      <c r="AD22" s="380"/>
      <c r="AE22" s="16"/>
      <c r="AF22" s="14"/>
      <c r="AG22" s="12"/>
      <c r="AH22" s="13"/>
      <c r="AI22" s="14"/>
      <c r="AJ22" s="15"/>
      <c r="AK22" s="13"/>
      <c r="AL22" s="16"/>
      <c r="AM22" s="12"/>
      <c r="AN22" s="13"/>
      <c r="AO22" s="14"/>
      <c r="AP22" s="12"/>
      <c r="AQ22" s="16"/>
      <c r="AR22" s="14"/>
      <c r="AS22" s="12"/>
      <c r="AT22" s="13"/>
      <c r="AU22" s="14"/>
      <c r="AV22" s="15"/>
      <c r="AW22" s="13"/>
      <c r="AX22" s="16"/>
      <c r="AY22" s="12"/>
      <c r="AZ22" s="13"/>
      <c r="BA22" s="14"/>
      <c r="BB22" s="12"/>
      <c r="BC22" s="16"/>
      <c r="BD22" s="14"/>
      <c r="BE22" s="12"/>
      <c r="BF22" s="13"/>
      <c r="BG22" s="14"/>
      <c r="BH22" s="15"/>
      <c r="BI22" s="13"/>
      <c r="BJ22" s="16"/>
      <c r="BK22" s="12"/>
      <c r="BL22" s="13"/>
      <c r="BM22" s="14"/>
      <c r="BN22" s="12"/>
      <c r="BO22" s="16"/>
      <c r="BP22" s="14"/>
      <c r="BQ22" s="12"/>
      <c r="BR22" s="13"/>
      <c r="BS22" s="14"/>
      <c r="BT22" s="15"/>
      <c r="BU22" s="13"/>
      <c r="BV22" s="16"/>
      <c r="BW22" s="12"/>
      <c r="BX22" s="13"/>
      <c r="BY22" s="14"/>
      <c r="BZ22" s="12"/>
      <c r="CA22" s="16"/>
      <c r="CB22" s="14"/>
    </row>
    <row r="23" spans="1:80" ht="14.25" customHeight="1">
      <c r="A23" s="272"/>
      <c r="B23" s="272"/>
      <c r="C23" s="275"/>
      <c r="D23" s="18"/>
      <c r="E23" s="19"/>
      <c r="F23" s="20"/>
      <c r="G23" s="38"/>
      <c r="H23" s="20"/>
      <c r="I23" s="39"/>
      <c r="J23" s="40"/>
      <c r="K23" s="41"/>
      <c r="L23" s="42"/>
      <c r="M23" s="40"/>
      <c r="N23" s="43"/>
      <c r="O23" s="39"/>
      <c r="P23" s="40"/>
      <c r="Q23" s="41"/>
      <c r="R23" s="382"/>
      <c r="S23" s="43"/>
      <c r="T23" s="41"/>
      <c r="U23" s="39"/>
      <c r="V23" s="40"/>
      <c r="W23" s="41"/>
      <c r="X23" s="42"/>
      <c r="Y23" s="40"/>
      <c r="Z23" s="43"/>
      <c r="AA23" s="39"/>
      <c r="AB23" s="40"/>
      <c r="AC23" s="41"/>
      <c r="AD23" s="382"/>
      <c r="AE23" s="43"/>
      <c r="AF23" s="41"/>
      <c r="AG23" s="39"/>
      <c r="AH23" s="40"/>
      <c r="AI23" s="41"/>
      <c r="AJ23" s="42"/>
      <c r="AK23" s="40"/>
      <c r="AL23" s="43"/>
      <c r="AM23" s="39"/>
      <c r="AN23" s="40"/>
      <c r="AO23" s="41"/>
      <c r="AP23" s="39"/>
      <c r="AQ23" s="43"/>
      <c r="AR23" s="41"/>
      <c r="AS23" s="39"/>
      <c r="AT23" s="40"/>
      <c r="AU23" s="41"/>
      <c r="AV23" s="42"/>
      <c r="AW23" s="40"/>
      <c r="AX23" s="43"/>
      <c r="AY23" s="39"/>
      <c r="AZ23" s="40"/>
      <c r="BA23" s="41"/>
      <c r="BB23" s="39"/>
      <c r="BC23" s="43"/>
      <c r="BD23" s="41"/>
      <c r="BE23" s="39"/>
      <c r="BF23" s="40"/>
      <c r="BG23" s="41"/>
      <c r="BH23" s="42"/>
      <c r="BI23" s="40"/>
      <c r="BJ23" s="43"/>
      <c r="BK23" s="39"/>
      <c r="BL23" s="40"/>
      <c r="BM23" s="41"/>
      <c r="BN23" s="39"/>
      <c r="BO23" s="43"/>
      <c r="BP23" s="41"/>
      <c r="BQ23" s="39"/>
      <c r="BR23" s="40"/>
      <c r="BS23" s="41"/>
      <c r="BT23" s="42"/>
      <c r="BU23" s="40"/>
      <c r="BV23" s="43"/>
      <c r="BW23" s="39"/>
      <c r="BX23" s="40"/>
      <c r="BY23" s="41"/>
      <c r="BZ23" s="39"/>
      <c r="CA23" s="43"/>
      <c r="CB23" s="41"/>
    </row>
    <row r="24" spans="1:80" ht="14.25" customHeight="1" thickBot="1">
      <c r="A24" s="272"/>
      <c r="B24" s="273"/>
      <c r="C24" s="276"/>
      <c r="D24" s="27" t="s">
        <v>35</v>
      </c>
      <c r="E24" s="28"/>
      <c r="F24" s="29"/>
      <c r="G24" s="30"/>
      <c r="H24" s="29"/>
      <c r="I24" s="102">
        <f aca="true" t="shared" si="0" ref="I24:T24">I8+I12+I16</f>
        <v>648.2994869995892</v>
      </c>
      <c r="J24" s="106">
        <f t="shared" si="0"/>
        <v>5.2716</v>
      </c>
      <c r="K24" s="107">
        <f t="shared" si="0"/>
        <v>4.6974</v>
      </c>
      <c r="L24" s="102">
        <f t="shared" si="0"/>
        <v>601.6433407226264</v>
      </c>
      <c r="M24" s="106">
        <f t="shared" si="0"/>
        <v>4.7184</v>
      </c>
      <c r="N24" s="107">
        <f t="shared" si="0"/>
        <v>4.3326</v>
      </c>
      <c r="O24" s="102">
        <f t="shared" si="0"/>
        <v>676.6178327412927</v>
      </c>
      <c r="P24" s="106">
        <f t="shared" si="0"/>
        <v>5.544600000000001</v>
      </c>
      <c r="Q24" s="107">
        <f t="shared" si="0"/>
        <v>4.728</v>
      </c>
      <c r="R24" s="383">
        <f t="shared" si="0"/>
        <v>778.4280968133967</v>
      </c>
      <c r="S24" s="106">
        <f t="shared" si="0"/>
        <v>6.471</v>
      </c>
      <c r="T24" s="107">
        <f t="shared" si="0"/>
        <v>5.6495999999999995</v>
      </c>
      <c r="U24" s="102">
        <f aca="true" t="shared" si="1" ref="U24:CB24">U8+U12+U16</f>
        <v>779.2012776653571</v>
      </c>
      <c r="V24" s="106">
        <f t="shared" si="1"/>
        <v>5.9214</v>
      </c>
      <c r="W24" s="107">
        <f t="shared" si="1"/>
        <v>5.820600000000001</v>
      </c>
      <c r="X24" s="102">
        <f t="shared" si="1"/>
        <v>704.2564668176051</v>
      </c>
      <c r="Y24" s="106">
        <f t="shared" si="1"/>
        <v>5.4378</v>
      </c>
      <c r="Z24" s="107">
        <f t="shared" si="1"/>
        <v>5.0598</v>
      </c>
      <c r="AA24" s="102">
        <f t="shared" si="1"/>
        <v>678.6295896060801</v>
      </c>
      <c r="AB24" s="106">
        <f t="shared" si="1"/>
        <v>5.4978</v>
      </c>
      <c r="AC24" s="107">
        <f t="shared" si="1"/>
        <v>4.992</v>
      </c>
      <c r="AD24" s="383">
        <f t="shared" si="1"/>
        <v>732.5501998483214</v>
      </c>
      <c r="AE24" s="106">
        <f t="shared" si="1"/>
        <v>6.537</v>
      </c>
      <c r="AF24" s="107">
        <f t="shared" si="1"/>
        <v>4.758</v>
      </c>
      <c r="AG24" s="102">
        <f t="shared" si="1"/>
        <v>666.2556755838172</v>
      </c>
      <c r="AH24" s="106">
        <f t="shared" si="1"/>
        <v>5.6706</v>
      </c>
      <c r="AI24" s="107">
        <f t="shared" si="1"/>
        <v>4.5804</v>
      </c>
      <c r="AJ24" s="102">
        <f t="shared" si="1"/>
        <v>639.5889820075467</v>
      </c>
      <c r="AK24" s="106">
        <f t="shared" si="1"/>
        <v>5.5782</v>
      </c>
      <c r="AL24" s="107">
        <f t="shared" si="1"/>
        <v>4.0884</v>
      </c>
      <c r="AM24" s="102">
        <f t="shared" si="1"/>
        <v>650.6582623011673</v>
      </c>
      <c r="AN24" s="106">
        <f t="shared" si="1"/>
        <v>5.481</v>
      </c>
      <c r="AO24" s="107">
        <f t="shared" si="1"/>
        <v>4.3086</v>
      </c>
      <c r="AP24" s="102">
        <f t="shared" si="1"/>
        <v>668.6356262563995</v>
      </c>
      <c r="AQ24" s="106">
        <f t="shared" si="1"/>
        <v>5.892</v>
      </c>
      <c r="AR24" s="107">
        <f t="shared" si="1"/>
        <v>4.1922</v>
      </c>
      <c r="AS24" s="102">
        <f t="shared" si="1"/>
        <v>597.3025048169557</v>
      </c>
      <c r="AT24" s="106">
        <f t="shared" si="1"/>
        <v>5.3556</v>
      </c>
      <c r="AU24" s="107">
        <f t="shared" si="1"/>
        <v>3.7745999999999995</v>
      </c>
      <c r="AV24" s="102">
        <f t="shared" si="1"/>
        <v>497.5530139894964</v>
      </c>
      <c r="AW24" s="106">
        <f t="shared" si="1"/>
        <v>4.0518</v>
      </c>
      <c r="AX24" s="107">
        <f t="shared" si="1"/>
        <v>3.4122000000000003</v>
      </c>
      <c r="AY24" s="102">
        <f t="shared" si="1"/>
        <v>985.4999244534617</v>
      </c>
      <c r="AZ24" s="106">
        <f t="shared" si="1"/>
        <v>9.5592</v>
      </c>
      <c r="BA24" s="107">
        <f t="shared" si="1"/>
        <v>4.7832</v>
      </c>
      <c r="BB24" s="102">
        <f t="shared" si="1"/>
        <v>1028.1969371487753</v>
      </c>
      <c r="BC24" s="106">
        <f t="shared" si="1"/>
        <v>10.1658</v>
      </c>
      <c r="BD24" s="107">
        <f t="shared" si="1"/>
        <v>5.1096</v>
      </c>
      <c r="BE24" s="102">
        <f t="shared" si="1"/>
        <v>613.4596335969918</v>
      </c>
      <c r="BF24" s="106">
        <f t="shared" si="1"/>
        <v>5.7066</v>
      </c>
      <c r="BG24" s="107">
        <f t="shared" si="1"/>
        <v>3.6498</v>
      </c>
      <c r="BH24" s="102">
        <f t="shared" si="1"/>
        <v>510.7573895958749</v>
      </c>
      <c r="BI24" s="106">
        <f t="shared" si="1"/>
        <v>4.2786</v>
      </c>
      <c r="BJ24" s="107">
        <f t="shared" si="1"/>
        <v>3.3617999999999997</v>
      </c>
      <c r="BK24" s="102">
        <f t="shared" si="1"/>
        <v>501.52416388988183</v>
      </c>
      <c r="BL24" s="106">
        <f t="shared" si="1"/>
        <v>4.3602</v>
      </c>
      <c r="BM24" s="107">
        <f t="shared" si="1"/>
        <v>3.2184</v>
      </c>
      <c r="BN24" s="102">
        <f t="shared" si="1"/>
        <v>548.0676192234727</v>
      </c>
      <c r="BO24" s="106">
        <f t="shared" si="1"/>
        <v>4.989</v>
      </c>
      <c r="BP24" s="107">
        <f t="shared" si="1"/>
        <v>3.342</v>
      </c>
      <c r="BQ24" s="102">
        <f t="shared" si="1"/>
        <v>608.4137339325438</v>
      </c>
      <c r="BR24" s="106">
        <f t="shared" si="1"/>
        <v>5.5674</v>
      </c>
      <c r="BS24" s="107">
        <f t="shared" si="1"/>
        <v>3.6828000000000003</v>
      </c>
      <c r="BT24" s="102">
        <f t="shared" si="1"/>
        <v>531.8616938137743</v>
      </c>
      <c r="BU24" s="106">
        <f t="shared" si="1"/>
        <v>4.083</v>
      </c>
      <c r="BV24" s="107">
        <f t="shared" si="1"/>
        <v>3.6918</v>
      </c>
      <c r="BW24" s="102">
        <f t="shared" si="1"/>
        <v>668.5024077013411</v>
      </c>
      <c r="BX24" s="106">
        <f t="shared" si="1"/>
        <v>5.9075999999999995</v>
      </c>
      <c r="BY24" s="107">
        <f t="shared" si="1"/>
        <v>4.2918</v>
      </c>
      <c r="BZ24" s="102">
        <f t="shared" si="1"/>
        <v>891.185926441806</v>
      </c>
      <c r="CA24" s="106">
        <f t="shared" si="1"/>
        <v>8.0124</v>
      </c>
      <c r="CB24" s="107">
        <f t="shared" si="1"/>
        <v>5.8386</v>
      </c>
    </row>
    <row r="25" spans="1:80" ht="14.25" customHeight="1">
      <c r="A25" s="272"/>
      <c r="B25" s="271" t="s">
        <v>11</v>
      </c>
      <c r="C25" s="229" t="s">
        <v>28</v>
      </c>
      <c r="D25" s="230"/>
      <c r="E25" s="230"/>
      <c r="F25" s="230"/>
      <c r="G25" s="217"/>
      <c r="H25" s="219"/>
      <c r="I25" s="1" t="s">
        <v>1</v>
      </c>
      <c r="J25" s="2" t="s">
        <v>29</v>
      </c>
      <c r="K25" s="3" t="s">
        <v>3</v>
      </c>
      <c r="L25" s="1" t="s">
        <v>1</v>
      </c>
      <c r="M25" s="2" t="s">
        <v>29</v>
      </c>
      <c r="N25" s="3" t="s">
        <v>3</v>
      </c>
      <c r="O25" s="1" t="s">
        <v>1</v>
      </c>
      <c r="P25" s="2" t="s">
        <v>29</v>
      </c>
      <c r="Q25" s="3" t="s">
        <v>3</v>
      </c>
      <c r="R25" s="378" t="s">
        <v>1</v>
      </c>
      <c r="S25" s="2" t="s">
        <v>29</v>
      </c>
      <c r="T25" s="3" t="s">
        <v>3</v>
      </c>
      <c r="U25" s="1" t="s">
        <v>1</v>
      </c>
      <c r="V25" s="2" t="s">
        <v>29</v>
      </c>
      <c r="W25" s="3" t="s">
        <v>3</v>
      </c>
      <c r="X25" s="1" t="s">
        <v>1</v>
      </c>
      <c r="Y25" s="2" t="s">
        <v>29</v>
      </c>
      <c r="Z25" s="3" t="s">
        <v>3</v>
      </c>
      <c r="AA25" s="1" t="s">
        <v>1</v>
      </c>
      <c r="AB25" s="2" t="s">
        <v>29</v>
      </c>
      <c r="AC25" s="3" t="s">
        <v>3</v>
      </c>
      <c r="AD25" s="378" t="s">
        <v>1</v>
      </c>
      <c r="AE25" s="2" t="s">
        <v>29</v>
      </c>
      <c r="AF25" s="3" t="s">
        <v>3</v>
      </c>
      <c r="AG25" s="1" t="s">
        <v>1</v>
      </c>
      <c r="AH25" s="2" t="s">
        <v>29</v>
      </c>
      <c r="AI25" s="3" t="s">
        <v>3</v>
      </c>
      <c r="AJ25" s="1" t="s">
        <v>1</v>
      </c>
      <c r="AK25" s="2" t="s">
        <v>29</v>
      </c>
      <c r="AL25" s="3" t="s">
        <v>3</v>
      </c>
      <c r="AM25" s="1" t="s">
        <v>1</v>
      </c>
      <c r="AN25" s="2" t="s">
        <v>29</v>
      </c>
      <c r="AO25" s="3" t="s">
        <v>3</v>
      </c>
      <c r="AP25" s="1" t="s">
        <v>1</v>
      </c>
      <c r="AQ25" s="2" t="s">
        <v>29</v>
      </c>
      <c r="AR25" s="3" t="s">
        <v>3</v>
      </c>
      <c r="AS25" s="1" t="s">
        <v>1</v>
      </c>
      <c r="AT25" s="2" t="s">
        <v>29</v>
      </c>
      <c r="AU25" s="3" t="s">
        <v>3</v>
      </c>
      <c r="AV25" s="1" t="s">
        <v>1</v>
      </c>
      <c r="AW25" s="2" t="s">
        <v>29</v>
      </c>
      <c r="AX25" s="3" t="s">
        <v>3</v>
      </c>
      <c r="AY25" s="1" t="s">
        <v>1</v>
      </c>
      <c r="AZ25" s="2" t="s">
        <v>29</v>
      </c>
      <c r="BA25" s="3" t="s">
        <v>3</v>
      </c>
      <c r="BB25" s="1" t="s">
        <v>1</v>
      </c>
      <c r="BC25" s="2" t="s">
        <v>29</v>
      </c>
      <c r="BD25" s="3" t="s">
        <v>3</v>
      </c>
      <c r="BE25" s="1" t="s">
        <v>1</v>
      </c>
      <c r="BF25" s="2" t="s">
        <v>29</v>
      </c>
      <c r="BG25" s="3" t="s">
        <v>3</v>
      </c>
      <c r="BH25" s="1" t="s">
        <v>1</v>
      </c>
      <c r="BI25" s="2" t="s">
        <v>29</v>
      </c>
      <c r="BJ25" s="3" t="s">
        <v>3</v>
      </c>
      <c r="BK25" s="1" t="s">
        <v>1</v>
      </c>
      <c r="BL25" s="2" t="s">
        <v>29</v>
      </c>
      <c r="BM25" s="3" t="s">
        <v>3</v>
      </c>
      <c r="BN25" s="1" t="s">
        <v>1</v>
      </c>
      <c r="BO25" s="2" t="s">
        <v>29</v>
      </c>
      <c r="BP25" s="3" t="s">
        <v>3</v>
      </c>
      <c r="BQ25" s="1" t="s">
        <v>1</v>
      </c>
      <c r="BR25" s="2" t="s">
        <v>29</v>
      </c>
      <c r="BS25" s="3" t="s">
        <v>3</v>
      </c>
      <c r="BT25" s="1" t="s">
        <v>1</v>
      </c>
      <c r="BU25" s="2" t="s">
        <v>29</v>
      </c>
      <c r="BV25" s="3" t="s">
        <v>3</v>
      </c>
      <c r="BW25" s="1" t="s">
        <v>1</v>
      </c>
      <c r="BX25" s="2" t="s">
        <v>29</v>
      </c>
      <c r="BY25" s="3" t="s">
        <v>3</v>
      </c>
      <c r="BZ25" s="1" t="s">
        <v>1</v>
      </c>
      <c r="CA25" s="2" t="s">
        <v>29</v>
      </c>
      <c r="CB25" s="3" t="s">
        <v>3</v>
      </c>
    </row>
    <row r="26" spans="1:80" ht="14.25" customHeight="1" thickBot="1">
      <c r="A26" s="272"/>
      <c r="B26" s="272"/>
      <c r="C26" s="220"/>
      <c r="D26" s="221"/>
      <c r="E26" s="221"/>
      <c r="F26" s="221"/>
      <c r="G26" s="44"/>
      <c r="H26" s="46"/>
      <c r="I26" s="4" t="s">
        <v>26</v>
      </c>
      <c r="J26" s="5" t="s">
        <v>2</v>
      </c>
      <c r="K26" s="6" t="s">
        <v>27</v>
      </c>
      <c r="L26" s="4" t="s">
        <v>26</v>
      </c>
      <c r="M26" s="5" t="s">
        <v>2</v>
      </c>
      <c r="N26" s="6" t="s">
        <v>27</v>
      </c>
      <c r="O26" s="4" t="s">
        <v>26</v>
      </c>
      <c r="P26" s="5" t="s">
        <v>2</v>
      </c>
      <c r="Q26" s="6" t="s">
        <v>27</v>
      </c>
      <c r="R26" s="379" t="s">
        <v>26</v>
      </c>
      <c r="S26" s="5" t="s">
        <v>2</v>
      </c>
      <c r="T26" s="6" t="s">
        <v>27</v>
      </c>
      <c r="U26" s="4" t="s">
        <v>26</v>
      </c>
      <c r="V26" s="5" t="s">
        <v>2</v>
      </c>
      <c r="W26" s="6" t="s">
        <v>27</v>
      </c>
      <c r="X26" s="4" t="s">
        <v>26</v>
      </c>
      <c r="Y26" s="5" t="s">
        <v>2</v>
      </c>
      <c r="Z26" s="6" t="s">
        <v>27</v>
      </c>
      <c r="AA26" s="4" t="s">
        <v>26</v>
      </c>
      <c r="AB26" s="5" t="s">
        <v>2</v>
      </c>
      <c r="AC26" s="6" t="s">
        <v>27</v>
      </c>
      <c r="AD26" s="379" t="s">
        <v>26</v>
      </c>
      <c r="AE26" s="5" t="s">
        <v>2</v>
      </c>
      <c r="AF26" s="6" t="s">
        <v>27</v>
      </c>
      <c r="AG26" s="4" t="s">
        <v>26</v>
      </c>
      <c r="AH26" s="5" t="s">
        <v>2</v>
      </c>
      <c r="AI26" s="6" t="s">
        <v>27</v>
      </c>
      <c r="AJ26" s="4" t="s">
        <v>26</v>
      </c>
      <c r="AK26" s="5" t="s">
        <v>2</v>
      </c>
      <c r="AL26" s="6" t="s">
        <v>27</v>
      </c>
      <c r="AM26" s="4" t="s">
        <v>26</v>
      </c>
      <c r="AN26" s="5" t="s">
        <v>2</v>
      </c>
      <c r="AO26" s="6" t="s">
        <v>27</v>
      </c>
      <c r="AP26" s="4" t="s">
        <v>26</v>
      </c>
      <c r="AQ26" s="5" t="s">
        <v>2</v>
      </c>
      <c r="AR26" s="6" t="s">
        <v>27</v>
      </c>
      <c r="AS26" s="4" t="s">
        <v>26</v>
      </c>
      <c r="AT26" s="5" t="s">
        <v>2</v>
      </c>
      <c r="AU26" s="6" t="s">
        <v>27</v>
      </c>
      <c r="AV26" s="4" t="s">
        <v>26</v>
      </c>
      <c r="AW26" s="5" t="s">
        <v>2</v>
      </c>
      <c r="AX26" s="6" t="s">
        <v>27</v>
      </c>
      <c r="AY26" s="4" t="s">
        <v>26</v>
      </c>
      <c r="AZ26" s="5" t="s">
        <v>2</v>
      </c>
      <c r="BA26" s="6" t="s">
        <v>27</v>
      </c>
      <c r="BB26" s="4" t="s">
        <v>26</v>
      </c>
      <c r="BC26" s="5" t="s">
        <v>2</v>
      </c>
      <c r="BD26" s="6" t="s">
        <v>27</v>
      </c>
      <c r="BE26" s="4" t="s">
        <v>26</v>
      </c>
      <c r="BF26" s="5" t="s">
        <v>2</v>
      </c>
      <c r="BG26" s="6" t="s">
        <v>27</v>
      </c>
      <c r="BH26" s="4" t="s">
        <v>26</v>
      </c>
      <c r="BI26" s="5" t="s">
        <v>2</v>
      </c>
      <c r="BJ26" s="6" t="s">
        <v>27</v>
      </c>
      <c r="BK26" s="4" t="s">
        <v>26</v>
      </c>
      <c r="BL26" s="5" t="s">
        <v>2</v>
      </c>
      <c r="BM26" s="6" t="s">
        <v>27</v>
      </c>
      <c r="BN26" s="4" t="s">
        <v>26</v>
      </c>
      <c r="BO26" s="5" t="s">
        <v>2</v>
      </c>
      <c r="BP26" s="6" t="s">
        <v>27</v>
      </c>
      <c r="BQ26" s="4" t="s">
        <v>26</v>
      </c>
      <c r="BR26" s="5" t="s">
        <v>2</v>
      </c>
      <c r="BS26" s="6" t="s">
        <v>27</v>
      </c>
      <c r="BT26" s="4" t="s">
        <v>26</v>
      </c>
      <c r="BU26" s="5" t="s">
        <v>2</v>
      </c>
      <c r="BV26" s="6" t="s">
        <v>27</v>
      </c>
      <c r="BW26" s="4" t="s">
        <v>26</v>
      </c>
      <c r="BX26" s="5" t="s">
        <v>2</v>
      </c>
      <c r="BY26" s="6" t="s">
        <v>27</v>
      </c>
      <c r="BZ26" s="4" t="s">
        <v>26</v>
      </c>
      <c r="CA26" s="5" t="s">
        <v>2</v>
      </c>
      <c r="CB26" s="6" t="s">
        <v>27</v>
      </c>
    </row>
    <row r="27" spans="1:80" ht="14.25" customHeight="1">
      <c r="A27" s="272"/>
      <c r="B27" s="292"/>
      <c r="C27" s="296" t="s">
        <v>37</v>
      </c>
      <c r="D27" s="297"/>
      <c r="E27" s="42"/>
      <c r="F27" s="40"/>
      <c r="G27" s="40"/>
      <c r="H27" s="43"/>
      <c r="I27" s="39"/>
      <c r="J27" s="40"/>
      <c r="K27" s="41"/>
      <c r="L27" s="42"/>
      <c r="M27" s="40"/>
      <c r="N27" s="43"/>
      <c r="O27" s="39"/>
      <c r="P27" s="40"/>
      <c r="Q27" s="41"/>
      <c r="R27" s="382"/>
      <c r="S27" s="40"/>
      <c r="T27" s="41"/>
      <c r="U27" s="39"/>
      <c r="V27" s="40"/>
      <c r="W27" s="41"/>
      <c r="X27" s="42"/>
      <c r="Y27" s="40"/>
      <c r="Z27" s="43"/>
      <c r="AA27" s="39"/>
      <c r="AB27" s="40"/>
      <c r="AC27" s="41"/>
      <c r="AD27" s="382"/>
      <c r="AE27" s="40"/>
      <c r="AF27" s="41"/>
      <c r="AG27" s="39"/>
      <c r="AH27" s="40"/>
      <c r="AI27" s="41"/>
      <c r="AJ27" s="42"/>
      <c r="AK27" s="40"/>
      <c r="AL27" s="43"/>
      <c r="AM27" s="39"/>
      <c r="AN27" s="40"/>
      <c r="AO27" s="41"/>
      <c r="AP27" s="39"/>
      <c r="AQ27" s="40"/>
      <c r="AR27" s="41"/>
      <c r="AS27" s="39"/>
      <c r="AT27" s="40"/>
      <c r="AU27" s="41"/>
      <c r="AV27" s="42"/>
      <c r="AW27" s="40"/>
      <c r="AX27" s="43"/>
      <c r="AY27" s="39"/>
      <c r="AZ27" s="40"/>
      <c r="BA27" s="41"/>
      <c r="BB27" s="39"/>
      <c r="BC27" s="40"/>
      <c r="BD27" s="41"/>
      <c r="BE27" s="39"/>
      <c r="BF27" s="40"/>
      <c r="BG27" s="41"/>
      <c r="BH27" s="42"/>
      <c r="BI27" s="40"/>
      <c r="BJ27" s="43"/>
      <c r="BK27" s="39"/>
      <c r="BL27" s="40"/>
      <c r="BM27" s="41"/>
      <c r="BN27" s="39"/>
      <c r="BO27" s="40"/>
      <c r="BP27" s="41"/>
      <c r="BQ27" s="39"/>
      <c r="BR27" s="40"/>
      <c r="BS27" s="41"/>
      <c r="BT27" s="42"/>
      <c r="BU27" s="40"/>
      <c r="BV27" s="43"/>
      <c r="BW27" s="39"/>
      <c r="BX27" s="40"/>
      <c r="BY27" s="41"/>
      <c r="BZ27" s="39"/>
      <c r="CA27" s="40"/>
      <c r="CB27" s="41"/>
    </row>
    <row r="28" spans="1:80" ht="14.25" customHeight="1">
      <c r="A28" s="272"/>
      <c r="B28" s="292"/>
      <c r="C28" s="294" t="s">
        <v>38</v>
      </c>
      <c r="D28" s="295"/>
      <c r="E28" s="48"/>
      <c r="F28" s="23"/>
      <c r="G28" s="23"/>
      <c r="H28" s="26"/>
      <c r="I28" s="22"/>
      <c r="J28" s="23"/>
      <c r="K28" s="24"/>
      <c r="L28" s="25"/>
      <c r="M28" s="23"/>
      <c r="N28" s="100"/>
      <c r="O28" s="22"/>
      <c r="P28" s="99"/>
      <c r="Q28" s="98"/>
      <c r="R28" s="369"/>
      <c r="S28" s="99"/>
      <c r="T28" s="24"/>
      <c r="U28" s="22"/>
      <c r="V28" s="23"/>
      <c r="W28" s="24"/>
      <c r="X28" s="25"/>
      <c r="Y28" s="23"/>
      <c r="Z28" s="100"/>
      <c r="AA28" s="22"/>
      <c r="AB28" s="99"/>
      <c r="AC28" s="98"/>
      <c r="AD28" s="369"/>
      <c r="AE28" s="99"/>
      <c r="AF28" s="24"/>
      <c r="AG28" s="22"/>
      <c r="AH28" s="23"/>
      <c r="AI28" s="24"/>
      <c r="AJ28" s="25"/>
      <c r="AK28" s="23"/>
      <c r="AL28" s="100"/>
      <c r="AM28" s="22"/>
      <c r="AN28" s="99"/>
      <c r="AO28" s="98"/>
      <c r="AP28" s="22"/>
      <c r="AQ28" s="99"/>
      <c r="AR28" s="24"/>
      <c r="AS28" s="22"/>
      <c r="AT28" s="23"/>
      <c r="AU28" s="24"/>
      <c r="AV28" s="25"/>
      <c r="AW28" s="23"/>
      <c r="AX28" s="100"/>
      <c r="AY28" s="22"/>
      <c r="AZ28" s="99"/>
      <c r="BA28" s="98"/>
      <c r="BB28" s="22"/>
      <c r="BC28" s="99"/>
      <c r="BD28" s="24"/>
      <c r="BE28" s="22"/>
      <c r="BF28" s="23"/>
      <c r="BG28" s="24"/>
      <c r="BH28" s="25"/>
      <c r="BI28" s="23"/>
      <c r="BJ28" s="100"/>
      <c r="BK28" s="22"/>
      <c r="BL28" s="99"/>
      <c r="BM28" s="98"/>
      <c r="BN28" s="22"/>
      <c r="BO28" s="99"/>
      <c r="BP28" s="24"/>
      <c r="BQ28" s="22"/>
      <c r="BR28" s="23"/>
      <c r="BS28" s="24"/>
      <c r="BT28" s="25"/>
      <c r="BU28" s="23"/>
      <c r="BV28" s="100"/>
      <c r="BW28" s="22"/>
      <c r="BX28" s="99"/>
      <c r="BY28" s="98"/>
      <c r="BZ28" s="22"/>
      <c r="CA28" s="99"/>
      <c r="CB28" s="24"/>
    </row>
    <row r="29" spans="1:80" ht="14.25" customHeight="1">
      <c r="A29" s="272"/>
      <c r="B29" s="292"/>
      <c r="C29" s="288" t="s">
        <v>159</v>
      </c>
      <c r="D29" s="289"/>
      <c r="E29" s="48"/>
      <c r="F29" s="23"/>
      <c r="G29" s="23"/>
      <c r="H29" s="26"/>
      <c r="I29" s="22"/>
      <c r="J29" s="23"/>
      <c r="K29" s="24"/>
      <c r="L29" s="25"/>
      <c r="M29" s="23"/>
      <c r="N29" s="100"/>
      <c r="O29" s="22"/>
      <c r="P29" s="99"/>
      <c r="Q29" s="98"/>
      <c r="R29" s="369"/>
      <c r="S29" s="99"/>
      <c r="T29" s="24"/>
      <c r="U29" s="22"/>
      <c r="V29" s="23"/>
      <c r="W29" s="24"/>
      <c r="X29" s="25"/>
      <c r="Y29" s="23"/>
      <c r="Z29" s="100"/>
      <c r="AA29" s="22"/>
      <c r="AB29" s="99"/>
      <c r="AC29" s="98"/>
      <c r="AD29" s="369"/>
      <c r="AE29" s="99"/>
      <c r="AF29" s="24"/>
      <c r="AG29" s="22"/>
      <c r="AH29" s="23"/>
      <c r="AI29" s="24"/>
      <c r="AJ29" s="25"/>
      <c r="AK29" s="23"/>
      <c r="AL29" s="100"/>
      <c r="AM29" s="22"/>
      <c r="AN29" s="99"/>
      <c r="AO29" s="98"/>
      <c r="AP29" s="22"/>
      <c r="AQ29" s="99"/>
      <c r="AR29" s="24"/>
      <c r="AS29" s="22"/>
      <c r="AT29" s="23"/>
      <c r="AU29" s="24"/>
      <c r="AV29" s="25"/>
      <c r="AW29" s="23"/>
      <c r="AX29" s="100"/>
      <c r="AY29" s="22"/>
      <c r="AZ29" s="99"/>
      <c r="BA29" s="98"/>
      <c r="BB29" s="22"/>
      <c r="BC29" s="99"/>
      <c r="BD29" s="24"/>
      <c r="BE29" s="22"/>
      <c r="BF29" s="23"/>
      <c r="BG29" s="24"/>
      <c r="BH29" s="25"/>
      <c r="BI29" s="23"/>
      <c r="BJ29" s="100"/>
      <c r="BK29" s="22"/>
      <c r="BL29" s="99"/>
      <c r="BM29" s="98"/>
      <c r="BN29" s="22"/>
      <c r="BO29" s="99"/>
      <c r="BP29" s="24"/>
      <c r="BQ29" s="22"/>
      <c r="BR29" s="23"/>
      <c r="BS29" s="24"/>
      <c r="BT29" s="25"/>
      <c r="BU29" s="23"/>
      <c r="BV29" s="100"/>
      <c r="BW29" s="22"/>
      <c r="BX29" s="99"/>
      <c r="BY29" s="98"/>
      <c r="BZ29" s="22"/>
      <c r="CA29" s="99"/>
      <c r="CB29" s="24"/>
    </row>
    <row r="30" spans="1:80" ht="14.25" customHeight="1">
      <c r="A30" s="272"/>
      <c r="B30" s="292"/>
      <c r="C30" s="294" t="s">
        <v>39</v>
      </c>
      <c r="D30" s="295"/>
      <c r="E30" s="48"/>
      <c r="F30" s="23"/>
      <c r="G30" s="23"/>
      <c r="H30" s="26"/>
      <c r="I30" s="22"/>
      <c r="J30" s="23"/>
      <c r="K30" s="98"/>
      <c r="L30" s="25"/>
      <c r="M30" s="23"/>
      <c r="N30" s="100"/>
      <c r="O30" s="22"/>
      <c r="P30" s="99"/>
      <c r="Q30" s="98"/>
      <c r="R30" s="369"/>
      <c r="S30" s="99"/>
      <c r="T30" s="98"/>
      <c r="U30" s="22"/>
      <c r="V30" s="23"/>
      <c r="W30" s="98"/>
      <c r="X30" s="25"/>
      <c r="Y30" s="23"/>
      <c r="Z30" s="100"/>
      <c r="AA30" s="22"/>
      <c r="AB30" s="99"/>
      <c r="AC30" s="98"/>
      <c r="AD30" s="369"/>
      <c r="AE30" s="99"/>
      <c r="AF30" s="98"/>
      <c r="AG30" s="22"/>
      <c r="AH30" s="23"/>
      <c r="AI30" s="98"/>
      <c r="AJ30" s="25"/>
      <c r="AK30" s="23"/>
      <c r="AL30" s="100"/>
      <c r="AM30" s="22"/>
      <c r="AN30" s="99"/>
      <c r="AO30" s="98"/>
      <c r="AP30" s="22"/>
      <c r="AQ30" s="99"/>
      <c r="AR30" s="98"/>
      <c r="AS30" s="22"/>
      <c r="AT30" s="23"/>
      <c r="AU30" s="98"/>
      <c r="AV30" s="25"/>
      <c r="AW30" s="23"/>
      <c r="AX30" s="100"/>
      <c r="AY30" s="22"/>
      <c r="AZ30" s="99"/>
      <c r="BA30" s="98"/>
      <c r="BB30" s="22"/>
      <c r="BC30" s="99"/>
      <c r="BD30" s="98"/>
      <c r="BE30" s="22"/>
      <c r="BF30" s="23"/>
      <c r="BG30" s="98"/>
      <c r="BH30" s="25"/>
      <c r="BI30" s="23"/>
      <c r="BJ30" s="100"/>
      <c r="BK30" s="22"/>
      <c r="BL30" s="99"/>
      <c r="BM30" s="98"/>
      <c r="BN30" s="22"/>
      <c r="BO30" s="99"/>
      <c r="BP30" s="98"/>
      <c r="BQ30" s="22"/>
      <c r="BR30" s="23"/>
      <c r="BS30" s="98"/>
      <c r="BT30" s="25"/>
      <c r="BU30" s="23"/>
      <c r="BV30" s="100"/>
      <c r="BW30" s="22"/>
      <c r="BX30" s="99"/>
      <c r="BY30" s="98"/>
      <c r="BZ30" s="22"/>
      <c r="CA30" s="99"/>
      <c r="CB30" s="98"/>
    </row>
    <row r="31" spans="1:80" ht="14.25" customHeight="1">
      <c r="A31" s="272"/>
      <c r="B31" s="292"/>
      <c r="C31" s="294" t="s">
        <v>40</v>
      </c>
      <c r="D31" s="295"/>
      <c r="E31" s="48"/>
      <c r="F31" s="23"/>
      <c r="G31" s="23"/>
      <c r="H31" s="26"/>
      <c r="I31" s="22"/>
      <c r="J31" s="99"/>
      <c r="K31" s="24"/>
      <c r="L31" s="25"/>
      <c r="M31" s="99"/>
      <c r="N31" s="100"/>
      <c r="O31" s="22"/>
      <c r="P31" s="99"/>
      <c r="Q31" s="98"/>
      <c r="R31" s="369"/>
      <c r="S31" s="100"/>
      <c r="T31" s="98"/>
      <c r="U31" s="22"/>
      <c r="V31" s="99"/>
      <c r="W31" s="24"/>
      <c r="X31" s="25"/>
      <c r="Y31" s="99"/>
      <c r="Z31" s="100"/>
      <c r="AA31" s="22"/>
      <c r="AB31" s="99"/>
      <c r="AC31" s="98"/>
      <c r="AD31" s="369"/>
      <c r="AE31" s="100"/>
      <c r="AF31" s="98"/>
      <c r="AG31" s="22"/>
      <c r="AH31" s="99"/>
      <c r="AI31" s="24"/>
      <c r="AJ31" s="25"/>
      <c r="AK31" s="99"/>
      <c r="AL31" s="100"/>
      <c r="AM31" s="22"/>
      <c r="AN31" s="99"/>
      <c r="AO31" s="98"/>
      <c r="AP31" s="22"/>
      <c r="AQ31" s="100"/>
      <c r="AR31" s="98"/>
      <c r="AS31" s="22"/>
      <c r="AT31" s="99"/>
      <c r="AU31" s="24"/>
      <c r="AV31" s="25"/>
      <c r="AW31" s="99"/>
      <c r="AX31" s="100"/>
      <c r="AY31" s="22"/>
      <c r="AZ31" s="99"/>
      <c r="BA31" s="98"/>
      <c r="BB31" s="22"/>
      <c r="BC31" s="100"/>
      <c r="BD31" s="98"/>
      <c r="BE31" s="22"/>
      <c r="BF31" s="99"/>
      <c r="BG31" s="24"/>
      <c r="BH31" s="25"/>
      <c r="BI31" s="99"/>
      <c r="BJ31" s="100"/>
      <c r="BK31" s="22"/>
      <c r="BL31" s="99"/>
      <c r="BM31" s="98"/>
      <c r="BN31" s="22"/>
      <c r="BO31" s="100"/>
      <c r="BP31" s="98"/>
      <c r="BQ31" s="22"/>
      <c r="BR31" s="99"/>
      <c r="BS31" s="24"/>
      <c r="BT31" s="25"/>
      <c r="BU31" s="99"/>
      <c r="BV31" s="100"/>
      <c r="BW31" s="22"/>
      <c r="BX31" s="99"/>
      <c r="BY31" s="98"/>
      <c r="BZ31" s="22"/>
      <c r="CA31" s="100"/>
      <c r="CB31" s="98"/>
    </row>
    <row r="32" spans="1:80" ht="14.25" customHeight="1">
      <c r="A32" s="272"/>
      <c r="B32" s="292"/>
      <c r="C32" s="279" t="s">
        <v>142</v>
      </c>
      <c r="D32" s="280"/>
      <c r="E32" s="48"/>
      <c r="F32" s="23"/>
      <c r="G32" s="23"/>
      <c r="H32" s="26"/>
      <c r="I32" s="22"/>
      <c r="J32" s="23"/>
      <c r="K32" s="24"/>
      <c r="L32" s="25"/>
      <c r="M32" s="23"/>
      <c r="N32" s="26"/>
      <c r="O32" s="22"/>
      <c r="P32" s="23"/>
      <c r="Q32" s="24"/>
      <c r="R32" s="369"/>
      <c r="S32" s="26"/>
      <c r="T32" s="24"/>
      <c r="U32" s="22"/>
      <c r="V32" s="23"/>
      <c r="W32" s="24"/>
      <c r="X32" s="25"/>
      <c r="Y32" s="23"/>
      <c r="Z32" s="26"/>
      <c r="AA32" s="22"/>
      <c r="AB32" s="23"/>
      <c r="AC32" s="24"/>
      <c r="AD32" s="369"/>
      <c r="AE32" s="26"/>
      <c r="AF32" s="24"/>
      <c r="AG32" s="22"/>
      <c r="AH32" s="23"/>
      <c r="AI32" s="24"/>
      <c r="AJ32" s="25"/>
      <c r="AK32" s="23"/>
      <c r="AL32" s="26"/>
      <c r="AM32" s="22"/>
      <c r="AN32" s="23"/>
      <c r="AO32" s="24"/>
      <c r="AP32" s="22"/>
      <c r="AQ32" s="26"/>
      <c r="AR32" s="24"/>
      <c r="AS32" s="22"/>
      <c r="AT32" s="23"/>
      <c r="AU32" s="24"/>
      <c r="AV32" s="25"/>
      <c r="AW32" s="23"/>
      <c r="AX32" s="26"/>
      <c r="AY32" s="22"/>
      <c r="AZ32" s="23"/>
      <c r="BA32" s="24"/>
      <c r="BB32" s="22"/>
      <c r="BC32" s="26"/>
      <c r="BD32" s="24"/>
      <c r="BE32" s="22"/>
      <c r="BF32" s="23"/>
      <c r="BG32" s="24"/>
      <c r="BH32" s="25"/>
      <c r="BI32" s="23"/>
      <c r="BJ32" s="26"/>
      <c r="BK32" s="22"/>
      <c r="BL32" s="23"/>
      <c r="BM32" s="24"/>
      <c r="BN32" s="22"/>
      <c r="BO32" s="26"/>
      <c r="BP32" s="24"/>
      <c r="BQ32" s="22"/>
      <c r="BR32" s="23"/>
      <c r="BS32" s="24"/>
      <c r="BT32" s="25"/>
      <c r="BU32" s="23"/>
      <c r="BV32" s="26"/>
      <c r="BW32" s="22"/>
      <c r="BX32" s="23"/>
      <c r="BY32" s="24"/>
      <c r="BZ32" s="22"/>
      <c r="CA32" s="26"/>
      <c r="CB32" s="24"/>
    </row>
    <row r="33" spans="1:80" s="358" customFormat="1" ht="14.25" customHeight="1">
      <c r="A33" s="272"/>
      <c r="B33" s="292"/>
      <c r="C33" s="359" t="s">
        <v>143</v>
      </c>
      <c r="D33" s="360"/>
      <c r="E33" s="361" t="s">
        <v>50</v>
      </c>
      <c r="F33" s="362"/>
      <c r="G33" s="362"/>
      <c r="H33" s="363"/>
      <c r="I33" s="364">
        <v>1.9</v>
      </c>
      <c r="J33" s="365">
        <f>I33*I59*1.73/1000</f>
        <v>0.021365500000000003</v>
      </c>
      <c r="K33" s="366"/>
      <c r="L33" s="364">
        <v>1.8</v>
      </c>
      <c r="M33" s="365">
        <f>L33*L59*1.73/1000</f>
        <v>0.020241000000000002</v>
      </c>
      <c r="N33" s="367"/>
      <c r="O33" s="364">
        <v>1.8</v>
      </c>
      <c r="P33" s="365">
        <f>O33*O59*1.73/1000</f>
        <v>0.020241000000000002</v>
      </c>
      <c r="Q33" s="366"/>
      <c r="R33" s="364">
        <v>1.9</v>
      </c>
      <c r="S33" s="365">
        <f>R33*R59*1.73/1000</f>
        <v>0.021365500000000003</v>
      </c>
      <c r="T33" s="368"/>
      <c r="U33" s="364">
        <v>1.8</v>
      </c>
      <c r="V33" s="365">
        <f>U33*U59*1.73/1000</f>
        <v>0.020241000000000002</v>
      </c>
      <c r="W33" s="366"/>
      <c r="X33" s="364">
        <v>1.8</v>
      </c>
      <c r="Y33" s="365">
        <f>X33*X59*1.73/1000</f>
        <v>0.020241000000000002</v>
      </c>
      <c r="Z33" s="367"/>
      <c r="AA33" s="364">
        <v>2.1</v>
      </c>
      <c r="AB33" s="365">
        <f>AA33*AA59*1.73/1000</f>
        <v>0.0236145</v>
      </c>
      <c r="AC33" s="366"/>
      <c r="AD33" s="364">
        <v>3.6</v>
      </c>
      <c r="AE33" s="365">
        <f>AD33*AD59*1.73/1000</f>
        <v>0.040482000000000004</v>
      </c>
      <c r="AF33" s="368"/>
      <c r="AG33" s="364">
        <v>5.3</v>
      </c>
      <c r="AH33" s="365">
        <f>AG33*AG59*1.73/1000</f>
        <v>0.05959849999999999</v>
      </c>
      <c r="AI33" s="366"/>
      <c r="AJ33" s="364">
        <v>5.4</v>
      </c>
      <c r="AK33" s="365">
        <f>AJ33*AJ59*1.73/1000</f>
        <v>0.060723</v>
      </c>
      <c r="AL33" s="367"/>
      <c r="AM33" s="364">
        <v>5.2</v>
      </c>
      <c r="AN33" s="365">
        <f>AM33*AM59*1.73/1000</f>
        <v>0.058474000000000005</v>
      </c>
      <c r="AO33" s="366"/>
      <c r="AP33" s="364">
        <v>4.8</v>
      </c>
      <c r="AQ33" s="365">
        <f>AP33*AP59*1.73/1000</f>
        <v>0.053975999999999996</v>
      </c>
      <c r="AR33" s="368"/>
      <c r="AS33" s="364">
        <v>4.9</v>
      </c>
      <c r="AT33" s="365">
        <f>AS33*AS59*1.73/1000</f>
        <v>0.055100500000000004</v>
      </c>
      <c r="AU33" s="366"/>
      <c r="AV33" s="364">
        <v>5</v>
      </c>
      <c r="AW33" s="365">
        <f>AV33*AV59*1.73/1000</f>
        <v>0.056225000000000004</v>
      </c>
      <c r="AX33" s="367"/>
      <c r="AY33" s="364">
        <v>5.1</v>
      </c>
      <c r="AZ33" s="365">
        <f>AY33*AY59*1.73/1000</f>
        <v>0.0573495</v>
      </c>
      <c r="BA33" s="366"/>
      <c r="BB33" s="364">
        <v>5.3</v>
      </c>
      <c r="BC33" s="365">
        <f>BB33*BB59*1.73/1000</f>
        <v>0.05959849999999999</v>
      </c>
      <c r="BD33" s="368"/>
      <c r="BE33" s="364">
        <v>4.4</v>
      </c>
      <c r="BF33" s="365">
        <f>BE33*BE59*1.73/1000</f>
        <v>0.049478</v>
      </c>
      <c r="BG33" s="366"/>
      <c r="BH33" s="364">
        <v>2.4</v>
      </c>
      <c r="BI33" s="365">
        <f>BH33*BH59*1.73/1000</f>
        <v>0.026987999999999998</v>
      </c>
      <c r="BJ33" s="367"/>
      <c r="BK33" s="364">
        <v>1.9</v>
      </c>
      <c r="BL33" s="365">
        <f>BK33*BK59*1.73/1000</f>
        <v>0.021365500000000003</v>
      </c>
      <c r="BM33" s="366"/>
      <c r="BN33" s="364">
        <v>2.2</v>
      </c>
      <c r="BO33" s="365">
        <f>BN33*BN59*1.73/1000</f>
        <v>0.024739</v>
      </c>
      <c r="BP33" s="368"/>
      <c r="BQ33" s="364">
        <v>1.9</v>
      </c>
      <c r="BR33" s="365">
        <f>BQ33*BQ59*1.73/1000</f>
        <v>0.021365500000000003</v>
      </c>
      <c r="BS33" s="366"/>
      <c r="BT33" s="364">
        <v>2.6</v>
      </c>
      <c r="BU33" s="365">
        <f>BT33*BT59*1.73/1000</f>
        <v>0.029237000000000003</v>
      </c>
      <c r="BV33" s="367"/>
      <c r="BW33" s="364">
        <v>5.1</v>
      </c>
      <c r="BX33" s="365">
        <f>BW33*BW59*1.73/1000</f>
        <v>0.0573495</v>
      </c>
      <c r="BY33" s="366"/>
      <c r="BZ33" s="364">
        <v>5.1</v>
      </c>
      <c r="CA33" s="365">
        <f>BZ33*BZ59*1.73/1000</f>
        <v>0.0573495</v>
      </c>
      <c r="CB33" s="368"/>
    </row>
    <row r="34" spans="1:80" s="358" customFormat="1" ht="14.25" customHeight="1">
      <c r="A34" s="272"/>
      <c r="B34" s="292"/>
      <c r="C34" s="359" t="s">
        <v>144</v>
      </c>
      <c r="D34" s="360"/>
      <c r="E34" s="361" t="s">
        <v>51</v>
      </c>
      <c r="F34" s="362"/>
      <c r="G34" s="362"/>
      <c r="H34" s="363"/>
      <c r="I34" s="369">
        <v>111</v>
      </c>
      <c r="J34" s="344">
        <f>I34*I59*1.73/1000</f>
        <v>1.248195</v>
      </c>
      <c r="K34" s="368"/>
      <c r="L34" s="361">
        <v>128</v>
      </c>
      <c r="M34" s="344">
        <f>L34*L59*1.73/1000</f>
        <v>1.43936</v>
      </c>
      <c r="N34" s="363"/>
      <c r="O34" s="369">
        <v>139</v>
      </c>
      <c r="P34" s="344">
        <f>O34*O59*1.73/1000</f>
        <v>1.563055</v>
      </c>
      <c r="Q34" s="368"/>
      <c r="R34" s="369">
        <v>138</v>
      </c>
      <c r="S34" s="344">
        <f>R34*R59*1.73/1000</f>
        <v>1.55181</v>
      </c>
      <c r="T34" s="368"/>
      <c r="U34" s="369">
        <v>138</v>
      </c>
      <c r="V34" s="344">
        <f>U34*U59*1.73/1000</f>
        <v>1.55181</v>
      </c>
      <c r="W34" s="368"/>
      <c r="X34" s="361">
        <v>138</v>
      </c>
      <c r="Y34" s="344">
        <f>X34*X59*1.73/1000</f>
        <v>1.55181</v>
      </c>
      <c r="Z34" s="363"/>
      <c r="AA34" s="369">
        <v>127</v>
      </c>
      <c r="AB34" s="344">
        <f>AA34*AA59*1.73/1000</f>
        <v>1.428115</v>
      </c>
      <c r="AC34" s="368"/>
      <c r="AD34" s="369">
        <v>136</v>
      </c>
      <c r="AE34" s="344">
        <f>AD34*AD59*1.73/1000</f>
        <v>1.52932</v>
      </c>
      <c r="AF34" s="368"/>
      <c r="AG34" s="369">
        <v>148</v>
      </c>
      <c r="AH34" s="344">
        <f>AG34*AG59*1.73/1000</f>
        <v>1.66426</v>
      </c>
      <c r="AI34" s="368"/>
      <c r="AJ34" s="361">
        <v>148</v>
      </c>
      <c r="AK34" s="344">
        <f>AJ34*AJ59*1.73/1000</f>
        <v>1.66426</v>
      </c>
      <c r="AL34" s="363"/>
      <c r="AM34" s="369">
        <v>143</v>
      </c>
      <c r="AN34" s="344">
        <f>AM34*AM59*1.73/1000</f>
        <v>1.608035</v>
      </c>
      <c r="AO34" s="368"/>
      <c r="AP34" s="369">
        <v>146</v>
      </c>
      <c r="AQ34" s="344">
        <f>AP34*AP59*1.73/1000</f>
        <v>1.64177</v>
      </c>
      <c r="AR34" s="368"/>
      <c r="AS34" s="369">
        <v>136</v>
      </c>
      <c r="AT34" s="344">
        <f>AS34*AS59*1.73/1000</f>
        <v>1.52932</v>
      </c>
      <c r="AU34" s="368"/>
      <c r="AV34" s="361">
        <v>124</v>
      </c>
      <c r="AW34" s="344">
        <f>AV34*AV59*1.73/1000</f>
        <v>1.39438</v>
      </c>
      <c r="AX34" s="363"/>
      <c r="AY34" s="369">
        <v>154</v>
      </c>
      <c r="AZ34" s="344">
        <f>AY34*AY59*1.73/1000</f>
        <v>1.73173</v>
      </c>
      <c r="BA34" s="368"/>
      <c r="BB34" s="369">
        <v>152</v>
      </c>
      <c r="BC34" s="344">
        <f>BB34*BB59*1.73/1000</f>
        <v>1.70924</v>
      </c>
      <c r="BD34" s="368"/>
      <c r="BE34" s="369">
        <v>110</v>
      </c>
      <c r="BF34" s="344">
        <f>BE34*BE59*1.73/1000</f>
        <v>1.23695</v>
      </c>
      <c r="BG34" s="368"/>
      <c r="BH34" s="361">
        <v>105</v>
      </c>
      <c r="BI34" s="344">
        <f>BH34*BH59*1.73/1000</f>
        <v>1.1807249999999998</v>
      </c>
      <c r="BJ34" s="363"/>
      <c r="BK34" s="369">
        <v>102</v>
      </c>
      <c r="BL34" s="344">
        <f>BK34*BK59*1.73/1000</f>
        <v>1.14699</v>
      </c>
      <c r="BM34" s="368"/>
      <c r="BN34" s="369">
        <v>103</v>
      </c>
      <c r="BO34" s="344">
        <f>BN34*BN59*1.73/1000</f>
        <v>1.158235</v>
      </c>
      <c r="BP34" s="368"/>
      <c r="BQ34" s="369">
        <v>106</v>
      </c>
      <c r="BR34" s="344">
        <f>BQ34*BQ59*1.73/1000</f>
        <v>1.19197</v>
      </c>
      <c r="BS34" s="368"/>
      <c r="BT34" s="361">
        <v>105</v>
      </c>
      <c r="BU34" s="344">
        <f>BT34*BT59*1.73/1000</f>
        <v>1.1807249999999998</v>
      </c>
      <c r="BV34" s="363"/>
      <c r="BW34" s="369">
        <v>108</v>
      </c>
      <c r="BX34" s="344">
        <f>BW34*BW59*1.73/1000</f>
        <v>1.21446</v>
      </c>
      <c r="BY34" s="368"/>
      <c r="BZ34" s="369">
        <v>184</v>
      </c>
      <c r="CA34" s="344">
        <f>BZ34*BZ59*1.73/1000</f>
        <v>2.06908</v>
      </c>
      <c r="CB34" s="368"/>
    </row>
    <row r="35" spans="1:80" s="358" customFormat="1" ht="14.25" customHeight="1">
      <c r="A35" s="272"/>
      <c r="B35" s="292"/>
      <c r="C35" s="359" t="s">
        <v>146</v>
      </c>
      <c r="D35" s="360"/>
      <c r="E35" s="361" t="s">
        <v>54</v>
      </c>
      <c r="F35" s="362"/>
      <c r="G35" s="362"/>
      <c r="H35" s="363"/>
      <c r="I35" s="369">
        <v>-838</v>
      </c>
      <c r="J35" s="344">
        <f>I35*I59*1.73/1000</f>
        <v>-9.423309999999999</v>
      </c>
      <c r="K35" s="368"/>
      <c r="L35" s="361">
        <v>-836</v>
      </c>
      <c r="M35" s="344">
        <f>L35*L59*1.73/1000</f>
        <v>-9.40082</v>
      </c>
      <c r="N35" s="363"/>
      <c r="O35" s="369">
        <v>-836</v>
      </c>
      <c r="P35" s="344">
        <f>O35*O59*1.73/1000</f>
        <v>-9.40082</v>
      </c>
      <c r="Q35" s="368"/>
      <c r="R35" s="369">
        <v>-848</v>
      </c>
      <c r="S35" s="344">
        <f>R35*R59*1.73/1000</f>
        <v>-9.53576</v>
      </c>
      <c r="T35" s="368"/>
      <c r="U35" s="369">
        <v>-836</v>
      </c>
      <c r="V35" s="344">
        <f>U35*U59*1.73/1000</f>
        <v>-9.40082</v>
      </c>
      <c r="W35" s="368"/>
      <c r="X35" s="361">
        <v>-836</v>
      </c>
      <c r="Y35" s="344">
        <f>X35*X59*1.73/1000</f>
        <v>-9.40082</v>
      </c>
      <c r="Z35" s="363"/>
      <c r="AA35" s="369">
        <v>-838</v>
      </c>
      <c r="AB35" s="344">
        <f>AA35*AA59*1.73/1000</f>
        <v>-9.423309999999999</v>
      </c>
      <c r="AC35" s="368"/>
      <c r="AD35" s="369">
        <v>-838</v>
      </c>
      <c r="AE35" s="344">
        <f>AD35*AD59*1.73/1000</f>
        <v>-9.423309999999999</v>
      </c>
      <c r="AF35" s="368"/>
      <c r="AG35" s="369">
        <v>-877</v>
      </c>
      <c r="AH35" s="344">
        <f>AG35*AG59*1.73/1000</f>
        <v>-9.861865</v>
      </c>
      <c r="AI35" s="368"/>
      <c r="AJ35" s="361">
        <v>-877</v>
      </c>
      <c r="AK35" s="344">
        <f>AJ35*AJ59*1.73/1000</f>
        <v>-9.861865</v>
      </c>
      <c r="AL35" s="363"/>
      <c r="AM35" s="369">
        <v>-877</v>
      </c>
      <c r="AN35" s="344">
        <f>AM35*AM59*1.73/1000</f>
        <v>-9.861865</v>
      </c>
      <c r="AO35" s="368"/>
      <c r="AP35" s="369">
        <v>-888</v>
      </c>
      <c r="AQ35" s="344">
        <f>AP35*AP59*1.73/1000</f>
        <v>-9.98556</v>
      </c>
      <c r="AR35" s="368"/>
      <c r="AS35" s="369">
        <v>-888</v>
      </c>
      <c r="AT35" s="344">
        <f>AS35*AS59*1.73/1000</f>
        <v>-9.98556</v>
      </c>
      <c r="AU35" s="368"/>
      <c r="AV35" s="361">
        <v>-880</v>
      </c>
      <c r="AW35" s="344">
        <f>AV35*AV59*1.73/1000</f>
        <v>-9.8956</v>
      </c>
      <c r="AX35" s="363"/>
      <c r="AY35" s="369">
        <v>-872</v>
      </c>
      <c r="AZ35" s="344">
        <f>AY35*AY59*1.73/1000</f>
        <v>-9.805639999999999</v>
      </c>
      <c r="BA35" s="368"/>
      <c r="BB35" s="369">
        <v>-883</v>
      </c>
      <c r="BC35" s="344">
        <f>BB35*BB59*1.73/1000</f>
        <v>-9.929334999999998</v>
      </c>
      <c r="BD35" s="368"/>
      <c r="BE35" s="369">
        <v>-882</v>
      </c>
      <c r="BF35" s="344">
        <f>BE35*BE59*1.73/1000</f>
        <v>-9.91809</v>
      </c>
      <c r="BG35" s="368"/>
      <c r="BH35" s="361">
        <v>-874</v>
      </c>
      <c r="BI35" s="344">
        <f>BH35*BH59*1.73/1000</f>
        <v>-9.82813</v>
      </c>
      <c r="BJ35" s="363"/>
      <c r="BK35" s="369">
        <v>-874</v>
      </c>
      <c r="BL35" s="344">
        <f>BK35*BK59*1.73/1000</f>
        <v>-9.82813</v>
      </c>
      <c r="BM35" s="368"/>
      <c r="BN35" s="369">
        <v>-857</v>
      </c>
      <c r="BO35" s="344">
        <f>BN35*BN59*1.73/1000</f>
        <v>-9.636965</v>
      </c>
      <c r="BP35" s="368"/>
      <c r="BQ35" s="369">
        <v>-874</v>
      </c>
      <c r="BR35" s="344">
        <f>BQ35*BQ59*1.73/1000</f>
        <v>-9.82813</v>
      </c>
      <c r="BS35" s="368"/>
      <c r="BT35" s="361">
        <v>-877</v>
      </c>
      <c r="BU35" s="344">
        <f>BT35*BT59*1.73/1000</f>
        <v>-9.861865</v>
      </c>
      <c r="BV35" s="363"/>
      <c r="BW35" s="369">
        <v>-844</v>
      </c>
      <c r="BX35" s="344">
        <f>BW35*BW59*1.73/1000</f>
        <v>-9.49078</v>
      </c>
      <c r="BY35" s="368"/>
      <c r="BZ35" s="369">
        <v>-849</v>
      </c>
      <c r="CA35" s="344">
        <f>BZ35*BZ59*1.73/1000</f>
        <v>-9.547004999999999</v>
      </c>
      <c r="CB35" s="368"/>
    </row>
    <row r="36" spans="1:80" s="358" customFormat="1" ht="14.25" customHeight="1">
      <c r="A36" s="272"/>
      <c r="B36" s="292"/>
      <c r="C36" s="359" t="s">
        <v>59</v>
      </c>
      <c r="D36" s="360"/>
      <c r="E36" s="361" t="s">
        <v>60</v>
      </c>
      <c r="F36" s="362"/>
      <c r="G36" s="362"/>
      <c r="H36" s="363"/>
      <c r="I36" s="369">
        <v>9</v>
      </c>
      <c r="J36" s="344">
        <f>I36*I59*1.73/1000</f>
        <v>0.101205</v>
      </c>
      <c r="K36" s="368"/>
      <c r="L36" s="361">
        <v>10</v>
      </c>
      <c r="M36" s="344">
        <f>L36*L59*1.73/1000</f>
        <v>0.11245000000000001</v>
      </c>
      <c r="N36" s="363"/>
      <c r="O36" s="369">
        <v>10</v>
      </c>
      <c r="P36" s="344">
        <f>O36*O59*1.73/1000</f>
        <v>0.11245000000000001</v>
      </c>
      <c r="Q36" s="368"/>
      <c r="R36" s="369">
        <v>10</v>
      </c>
      <c r="S36" s="344">
        <f>R36*R59*1.73/1000</f>
        <v>0.11245000000000001</v>
      </c>
      <c r="T36" s="368"/>
      <c r="U36" s="369">
        <v>11</v>
      </c>
      <c r="V36" s="344">
        <f>U36*U59*1.73/1000</f>
        <v>0.123695</v>
      </c>
      <c r="W36" s="368"/>
      <c r="X36" s="361">
        <v>10</v>
      </c>
      <c r="Y36" s="344">
        <f>X36*X59*1.73/1000</f>
        <v>0.11245000000000001</v>
      </c>
      <c r="Z36" s="363"/>
      <c r="AA36" s="369">
        <v>9</v>
      </c>
      <c r="AB36" s="344">
        <f>AA36*AA59*1.73/1000</f>
        <v>0.101205</v>
      </c>
      <c r="AC36" s="368"/>
      <c r="AD36" s="369">
        <v>10</v>
      </c>
      <c r="AE36" s="344">
        <f>AD36*AD59*1.73/1000</f>
        <v>0.11245000000000001</v>
      </c>
      <c r="AF36" s="368"/>
      <c r="AG36" s="369">
        <v>9</v>
      </c>
      <c r="AH36" s="344">
        <f>AG36*AG59*1.73/1000</f>
        <v>0.101205</v>
      </c>
      <c r="AI36" s="368"/>
      <c r="AJ36" s="361">
        <v>9</v>
      </c>
      <c r="AK36" s="344">
        <f>AJ36*AJ59*1.73/1000</f>
        <v>0.101205</v>
      </c>
      <c r="AL36" s="363"/>
      <c r="AM36" s="369">
        <v>9</v>
      </c>
      <c r="AN36" s="344">
        <f>AM36*AM59*1.73/1000</f>
        <v>0.101205</v>
      </c>
      <c r="AO36" s="368"/>
      <c r="AP36" s="369">
        <v>11</v>
      </c>
      <c r="AQ36" s="344">
        <f>AP36*AP59*1.73/1000</f>
        <v>0.123695</v>
      </c>
      <c r="AR36" s="368"/>
      <c r="AS36" s="369">
        <v>10</v>
      </c>
      <c r="AT36" s="344">
        <f>AS36*AS59*1.73/1000</f>
        <v>0.11245000000000001</v>
      </c>
      <c r="AU36" s="368"/>
      <c r="AV36" s="361">
        <v>9</v>
      </c>
      <c r="AW36" s="344">
        <f>AV36*AV59*1.73/1000</f>
        <v>0.101205</v>
      </c>
      <c r="AX36" s="363"/>
      <c r="AY36" s="369">
        <v>10</v>
      </c>
      <c r="AZ36" s="344">
        <f>AY36*AY59*1.73/1000</f>
        <v>0.11245000000000001</v>
      </c>
      <c r="BA36" s="368"/>
      <c r="BB36" s="369">
        <v>12</v>
      </c>
      <c r="BC36" s="344">
        <f>BB36*BB59*1.73/1000</f>
        <v>0.13494</v>
      </c>
      <c r="BD36" s="368"/>
      <c r="BE36" s="369">
        <v>12</v>
      </c>
      <c r="BF36" s="344">
        <f>BE36*BE59*1.73/1000</f>
        <v>0.13494</v>
      </c>
      <c r="BG36" s="368"/>
      <c r="BH36" s="361">
        <v>12</v>
      </c>
      <c r="BI36" s="344">
        <f>BH36*BH59*1.73/1000</f>
        <v>0.13494</v>
      </c>
      <c r="BJ36" s="363"/>
      <c r="BK36" s="369">
        <v>12</v>
      </c>
      <c r="BL36" s="344">
        <f>BK36*BK59*1.73/1000</f>
        <v>0.13494</v>
      </c>
      <c r="BM36" s="368"/>
      <c r="BN36" s="369">
        <v>12</v>
      </c>
      <c r="BO36" s="344">
        <f>BN36*BN59*1.73/1000</f>
        <v>0.13494</v>
      </c>
      <c r="BP36" s="368"/>
      <c r="BQ36" s="369">
        <v>11</v>
      </c>
      <c r="BR36" s="344">
        <f>BQ36*BQ59*1.73/1000</f>
        <v>0.123695</v>
      </c>
      <c r="BS36" s="368"/>
      <c r="BT36" s="361">
        <v>13</v>
      </c>
      <c r="BU36" s="344">
        <f>BT36*BT59*1.73/1000</f>
        <v>0.146185</v>
      </c>
      <c r="BV36" s="363"/>
      <c r="BW36" s="369">
        <v>12</v>
      </c>
      <c r="BX36" s="344">
        <f>BW36*BW59*1.73/1000</f>
        <v>0.13494</v>
      </c>
      <c r="BY36" s="368"/>
      <c r="BZ36" s="369">
        <v>12</v>
      </c>
      <c r="CA36" s="344">
        <f>BZ36*BZ59*1.73/1000</f>
        <v>0.13494</v>
      </c>
      <c r="CB36" s="368"/>
    </row>
    <row r="37" spans="1:80" s="358" customFormat="1" ht="14.25" customHeight="1">
      <c r="A37" s="272"/>
      <c r="B37" s="292"/>
      <c r="C37" s="370" t="s">
        <v>148</v>
      </c>
      <c r="D37" s="371"/>
      <c r="E37" s="361"/>
      <c r="F37" s="362"/>
      <c r="G37" s="362"/>
      <c r="H37" s="363"/>
      <c r="I37" s="369"/>
      <c r="J37" s="344"/>
      <c r="K37" s="368"/>
      <c r="L37" s="361"/>
      <c r="M37" s="344"/>
      <c r="N37" s="363"/>
      <c r="O37" s="369"/>
      <c r="P37" s="344"/>
      <c r="Q37" s="368"/>
      <c r="R37" s="369"/>
      <c r="S37" s="344"/>
      <c r="T37" s="368"/>
      <c r="U37" s="369"/>
      <c r="V37" s="344"/>
      <c r="W37" s="368"/>
      <c r="X37" s="361"/>
      <c r="Y37" s="344"/>
      <c r="Z37" s="363"/>
      <c r="AA37" s="369"/>
      <c r="AB37" s="344"/>
      <c r="AC37" s="368"/>
      <c r="AD37" s="369"/>
      <c r="AE37" s="344"/>
      <c r="AF37" s="368"/>
      <c r="AG37" s="369"/>
      <c r="AH37" s="344"/>
      <c r="AI37" s="368"/>
      <c r="AJ37" s="361"/>
      <c r="AK37" s="344"/>
      <c r="AL37" s="363"/>
      <c r="AM37" s="369"/>
      <c r="AN37" s="344"/>
      <c r="AO37" s="368"/>
      <c r="AP37" s="369"/>
      <c r="AQ37" s="344"/>
      <c r="AR37" s="368"/>
      <c r="AS37" s="369"/>
      <c r="AT37" s="344"/>
      <c r="AU37" s="368"/>
      <c r="AV37" s="361"/>
      <c r="AW37" s="344"/>
      <c r="AX37" s="363"/>
      <c r="AY37" s="369"/>
      <c r="AZ37" s="344"/>
      <c r="BA37" s="368"/>
      <c r="BB37" s="369"/>
      <c r="BC37" s="344"/>
      <c r="BD37" s="368"/>
      <c r="BE37" s="369"/>
      <c r="BF37" s="344"/>
      <c r="BG37" s="368"/>
      <c r="BH37" s="361"/>
      <c r="BI37" s="344"/>
      <c r="BJ37" s="363"/>
      <c r="BK37" s="369"/>
      <c r="BL37" s="344"/>
      <c r="BM37" s="368"/>
      <c r="BN37" s="369"/>
      <c r="BO37" s="344"/>
      <c r="BP37" s="368"/>
      <c r="BQ37" s="369"/>
      <c r="BR37" s="344"/>
      <c r="BS37" s="368"/>
      <c r="BT37" s="361"/>
      <c r="BU37" s="344"/>
      <c r="BV37" s="363"/>
      <c r="BW37" s="369"/>
      <c r="BX37" s="344"/>
      <c r="BY37" s="368"/>
      <c r="BZ37" s="369"/>
      <c r="CA37" s="344"/>
      <c r="CB37" s="368"/>
    </row>
    <row r="38" spans="1:80" s="358" customFormat="1" ht="14.25" customHeight="1">
      <c r="A38" s="272"/>
      <c r="B38" s="292"/>
      <c r="C38" s="372" t="s">
        <v>147</v>
      </c>
      <c r="D38" s="373"/>
      <c r="E38" s="361"/>
      <c r="F38" s="362"/>
      <c r="G38" s="362"/>
      <c r="H38" s="363"/>
      <c r="I38" s="369"/>
      <c r="J38" s="344"/>
      <c r="K38" s="368"/>
      <c r="L38" s="361"/>
      <c r="M38" s="344"/>
      <c r="N38" s="363"/>
      <c r="O38" s="369"/>
      <c r="P38" s="344"/>
      <c r="Q38" s="368"/>
      <c r="R38" s="369"/>
      <c r="S38" s="344"/>
      <c r="T38" s="368"/>
      <c r="U38" s="369"/>
      <c r="V38" s="344"/>
      <c r="W38" s="368"/>
      <c r="X38" s="361"/>
      <c r="Y38" s="344"/>
      <c r="Z38" s="363"/>
      <c r="AA38" s="369"/>
      <c r="AB38" s="344"/>
      <c r="AC38" s="368"/>
      <c r="AD38" s="369"/>
      <c r="AE38" s="344"/>
      <c r="AF38" s="368"/>
      <c r="AG38" s="369"/>
      <c r="AH38" s="344"/>
      <c r="AI38" s="368"/>
      <c r="AJ38" s="361"/>
      <c r="AK38" s="344"/>
      <c r="AL38" s="363"/>
      <c r="AM38" s="369"/>
      <c r="AN38" s="344"/>
      <c r="AO38" s="368"/>
      <c r="AP38" s="369"/>
      <c r="AQ38" s="344"/>
      <c r="AR38" s="368"/>
      <c r="AS38" s="369"/>
      <c r="AT38" s="344"/>
      <c r="AU38" s="368"/>
      <c r="AV38" s="361"/>
      <c r="AW38" s="344"/>
      <c r="AX38" s="363"/>
      <c r="AY38" s="369"/>
      <c r="AZ38" s="344"/>
      <c r="BA38" s="368"/>
      <c r="BB38" s="369"/>
      <c r="BC38" s="344"/>
      <c r="BD38" s="368"/>
      <c r="BE38" s="369"/>
      <c r="BF38" s="344"/>
      <c r="BG38" s="368"/>
      <c r="BH38" s="361"/>
      <c r="BI38" s="344"/>
      <c r="BJ38" s="363"/>
      <c r="BK38" s="369"/>
      <c r="BL38" s="344"/>
      <c r="BM38" s="368"/>
      <c r="BN38" s="369"/>
      <c r="BO38" s="344"/>
      <c r="BP38" s="368"/>
      <c r="BQ38" s="369"/>
      <c r="BR38" s="344"/>
      <c r="BS38" s="368"/>
      <c r="BT38" s="361"/>
      <c r="BU38" s="344"/>
      <c r="BV38" s="363"/>
      <c r="BW38" s="369"/>
      <c r="BX38" s="344"/>
      <c r="BY38" s="368"/>
      <c r="BZ38" s="369"/>
      <c r="CA38" s="344"/>
      <c r="CB38" s="368"/>
    </row>
    <row r="39" spans="1:80" s="358" customFormat="1" ht="14.25" customHeight="1">
      <c r="A39" s="272"/>
      <c r="B39" s="292"/>
      <c r="C39" s="359" t="s">
        <v>145</v>
      </c>
      <c r="D39" s="360"/>
      <c r="E39" s="361" t="s">
        <v>52</v>
      </c>
      <c r="F39" s="362"/>
      <c r="G39" s="362"/>
      <c r="H39" s="363"/>
      <c r="I39" s="369">
        <v>207</v>
      </c>
      <c r="J39" s="345">
        <f>I39*I59*1.73/1000</f>
        <v>2.327715</v>
      </c>
      <c r="K39" s="368"/>
      <c r="L39" s="361">
        <v>206</v>
      </c>
      <c r="M39" s="345">
        <f>L39*L59*1.73/1000</f>
        <v>2.31647</v>
      </c>
      <c r="N39" s="363"/>
      <c r="O39" s="369">
        <v>229</v>
      </c>
      <c r="P39" s="345">
        <f>O39*O59*1.73/1000</f>
        <v>2.575105</v>
      </c>
      <c r="Q39" s="368"/>
      <c r="R39" s="369">
        <v>218</v>
      </c>
      <c r="S39" s="345">
        <f>R39*R59*1.73/1000</f>
        <v>2.4514099999999996</v>
      </c>
      <c r="T39" s="368"/>
      <c r="U39" s="369">
        <v>252</v>
      </c>
      <c r="V39" s="345">
        <f>U39*U59*1.73/1000</f>
        <v>2.8337399999999997</v>
      </c>
      <c r="W39" s="368"/>
      <c r="X39" s="361">
        <v>227</v>
      </c>
      <c r="Y39" s="345">
        <f>X39*X59*1.73/1000</f>
        <v>2.552615</v>
      </c>
      <c r="Z39" s="363"/>
      <c r="AA39" s="369">
        <v>210</v>
      </c>
      <c r="AB39" s="345">
        <f>AA39*AA59*1.73/1000</f>
        <v>2.3614499999999996</v>
      </c>
      <c r="AC39" s="368"/>
      <c r="AD39" s="369">
        <v>230</v>
      </c>
      <c r="AE39" s="345">
        <f>AD39*AD59*1.73/1000</f>
        <v>2.58635</v>
      </c>
      <c r="AF39" s="368"/>
      <c r="AG39" s="369">
        <v>215</v>
      </c>
      <c r="AH39" s="345">
        <f>AG39*AG59*1.73/1000</f>
        <v>2.417675</v>
      </c>
      <c r="AI39" s="368"/>
      <c r="AJ39" s="361">
        <v>228</v>
      </c>
      <c r="AK39" s="345">
        <f>AJ39*AJ59*1.73/1000</f>
        <v>2.56386</v>
      </c>
      <c r="AL39" s="363"/>
      <c r="AM39" s="369">
        <v>208</v>
      </c>
      <c r="AN39" s="345">
        <f>AM39*AM59*1.73/1000</f>
        <v>2.33896</v>
      </c>
      <c r="AO39" s="368"/>
      <c r="AP39" s="369">
        <v>221</v>
      </c>
      <c r="AQ39" s="345">
        <f>AP39*AP59*1.73/1000</f>
        <v>2.485145</v>
      </c>
      <c r="AR39" s="368"/>
      <c r="AS39" s="369">
        <v>207</v>
      </c>
      <c r="AT39" s="345">
        <f>AS39*AS59*1.73/1000</f>
        <v>2.327715</v>
      </c>
      <c r="AU39" s="368"/>
      <c r="AV39" s="361">
        <v>203</v>
      </c>
      <c r="AW39" s="345">
        <f>AV39*AV59*1.73/1000</f>
        <v>2.282735</v>
      </c>
      <c r="AX39" s="363"/>
      <c r="AY39" s="369">
        <v>312</v>
      </c>
      <c r="AZ39" s="345">
        <f>AY39*AY59*1.73/1000</f>
        <v>3.5084400000000002</v>
      </c>
      <c r="BA39" s="368"/>
      <c r="BB39" s="369">
        <v>330</v>
      </c>
      <c r="BC39" s="345">
        <f>BB39*BB59*1.73/1000</f>
        <v>3.7108499999999998</v>
      </c>
      <c r="BD39" s="368"/>
      <c r="BE39" s="369">
        <v>210</v>
      </c>
      <c r="BF39" s="345">
        <f>BE39*BE59*1.73/1000</f>
        <v>2.3614499999999996</v>
      </c>
      <c r="BG39" s="368"/>
      <c r="BH39" s="361">
        <v>203</v>
      </c>
      <c r="BI39" s="345">
        <f>BH39*BH59*1.73/1000</f>
        <v>2.282735</v>
      </c>
      <c r="BJ39" s="363"/>
      <c r="BK39" s="369">
        <v>212</v>
      </c>
      <c r="BL39" s="345">
        <f>BK39*BK59*1.73/1000</f>
        <v>2.38394</v>
      </c>
      <c r="BM39" s="368"/>
      <c r="BN39" s="369">
        <v>212</v>
      </c>
      <c r="BO39" s="345">
        <f>BN39*BN59*1.73/1000</f>
        <v>2.38394</v>
      </c>
      <c r="BP39" s="368"/>
      <c r="BQ39" s="369">
        <v>208</v>
      </c>
      <c r="BR39" s="345">
        <f>BQ39*BQ59*1.73/1000</f>
        <v>2.33896</v>
      </c>
      <c r="BS39" s="368"/>
      <c r="BT39" s="361">
        <v>207</v>
      </c>
      <c r="BU39" s="345">
        <f>BT39*BT59*1.73/1000</f>
        <v>2.327715</v>
      </c>
      <c r="BV39" s="363"/>
      <c r="BW39" s="369">
        <v>208</v>
      </c>
      <c r="BX39" s="345">
        <f>BW39*BW59*1.73/1000</f>
        <v>2.33896</v>
      </c>
      <c r="BY39" s="368"/>
      <c r="BZ39" s="369">
        <v>293</v>
      </c>
      <c r="CA39" s="345">
        <f>BZ39*BZ59*1.73/1000</f>
        <v>3.294785</v>
      </c>
      <c r="CB39" s="368"/>
    </row>
    <row r="40" spans="1:80" s="358" customFormat="1" ht="14.25" customHeight="1">
      <c r="A40" s="272"/>
      <c r="B40" s="292"/>
      <c r="C40" s="359" t="s">
        <v>149</v>
      </c>
      <c r="D40" s="360"/>
      <c r="E40" s="361" t="s">
        <v>53</v>
      </c>
      <c r="F40" s="362"/>
      <c r="G40" s="362"/>
      <c r="H40" s="363"/>
      <c r="I40" s="369">
        <v>302</v>
      </c>
      <c r="J40" s="345">
        <f>I40*I59*1.73/1000</f>
        <v>3.39599</v>
      </c>
      <c r="K40" s="368"/>
      <c r="L40" s="361">
        <v>285</v>
      </c>
      <c r="M40" s="345">
        <f>L40*L59*1.73/1000</f>
        <v>3.204825</v>
      </c>
      <c r="N40" s="363"/>
      <c r="O40" s="369">
        <v>292</v>
      </c>
      <c r="P40" s="345">
        <f>O40*O59*1.73/1000</f>
        <v>3.28354</v>
      </c>
      <c r="Q40" s="368"/>
      <c r="R40" s="369">
        <v>317</v>
      </c>
      <c r="S40" s="345">
        <f>R40*R59*1.73/1000</f>
        <v>3.5646649999999998</v>
      </c>
      <c r="T40" s="368"/>
      <c r="U40" s="369">
        <v>321</v>
      </c>
      <c r="V40" s="345">
        <f>U40*U59*1.73/1000</f>
        <v>3.609645</v>
      </c>
      <c r="W40" s="368"/>
      <c r="X40" s="361">
        <v>318</v>
      </c>
      <c r="Y40" s="345">
        <f>X40*X59*1.73/1000</f>
        <v>3.57591</v>
      </c>
      <c r="Z40" s="363"/>
      <c r="AA40" s="369">
        <v>292</v>
      </c>
      <c r="AB40" s="345">
        <f>AA40*AA59*1.73/1000</f>
        <v>3.28354</v>
      </c>
      <c r="AC40" s="368"/>
      <c r="AD40" s="369">
        <v>297</v>
      </c>
      <c r="AE40" s="345">
        <f>AD40*AD59*1.73/1000</f>
        <v>3.339765</v>
      </c>
      <c r="AF40" s="368"/>
      <c r="AG40" s="369">
        <v>267</v>
      </c>
      <c r="AH40" s="345">
        <f>AG40*AG59*1.73/1000</f>
        <v>3.002415</v>
      </c>
      <c r="AI40" s="368"/>
      <c r="AJ40" s="361">
        <v>233</v>
      </c>
      <c r="AK40" s="345">
        <f>AJ40*AJ59*1.73/1000</f>
        <v>2.620085</v>
      </c>
      <c r="AL40" s="363"/>
      <c r="AM40" s="369">
        <v>243</v>
      </c>
      <c r="AN40" s="345">
        <f>AM40*AM59*1.73/1000</f>
        <v>2.732535</v>
      </c>
      <c r="AO40" s="368"/>
      <c r="AP40" s="369">
        <v>311</v>
      </c>
      <c r="AQ40" s="345">
        <f>AP40*AP59*1.73/1000</f>
        <v>3.497195</v>
      </c>
      <c r="AR40" s="368"/>
      <c r="AS40" s="369">
        <v>298</v>
      </c>
      <c r="AT40" s="345">
        <f>AS40*AS59*1.73/1000</f>
        <v>3.3510099999999996</v>
      </c>
      <c r="AU40" s="368"/>
      <c r="AV40" s="361">
        <v>205</v>
      </c>
      <c r="AW40" s="345">
        <f>AV40*AV59*1.73/1000</f>
        <v>2.305225</v>
      </c>
      <c r="AX40" s="363"/>
      <c r="AY40" s="369">
        <v>391</v>
      </c>
      <c r="AZ40" s="345">
        <f>AY40*AY59*1.73/1000</f>
        <v>4.396795</v>
      </c>
      <c r="BA40" s="368"/>
      <c r="BB40" s="369">
        <v>391</v>
      </c>
      <c r="BC40" s="345">
        <f>BB40*BB59*1.73/1000</f>
        <v>4.396795</v>
      </c>
      <c r="BD40" s="368"/>
      <c r="BE40" s="369">
        <v>276</v>
      </c>
      <c r="BF40" s="345">
        <f>BE40*BE59*1.73/1000</f>
        <v>3.10362</v>
      </c>
      <c r="BG40" s="368"/>
      <c r="BH40" s="361">
        <v>303</v>
      </c>
      <c r="BI40" s="345">
        <f>BH40*BH59*1.73/1000</f>
        <v>3.407235</v>
      </c>
      <c r="BJ40" s="363"/>
      <c r="BK40" s="369">
        <v>301</v>
      </c>
      <c r="BL40" s="345">
        <f>BK40*BK59*1.73/1000</f>
        <v>3.3847449999999997</v>
      </c>
      <c r="BM40" s="368"/>
      <c r="BN40" s="369">
        <v>319</v>
      </c>
      <c r="BO40" s="345">
        <f>BN40*BN59*1.73/1000</f>
        <v>3.5871549999999996</v>
      </c>
      <c r="BP40" s="368"/>
      <c r="BQ40" s="369">
        <v>299</v>
      </c>
      <c r="BR40" s="345">
        <f>BQ40*BQ59*1.73/1000</f>
        <v>3.362255</v>
      </c>
      <c r="BS40" s="368"/>
      <c r="BT40" s="361">
        <v>292</v>
      </c>
      <c r="BU40" s="345">
        <f>BT40*BT59*1.73/1000</f>
        <v>3.28354</v>
      </c>
      <c r="BV40" s="363"/>
      <c r="BW40" s="369">
        <v>285</v>
      </c>
      <c r="BX40" s="345">
        <f>BW40*BW59*1.73/1000</f>
        <v>3.204825</v>
      </c>
      <c r="BY40" s="368"/>
      <c r="BZ40" s="369">
        <v>330</v>
      </c>
      <c r="CA40" s="345">
        <f>BZ40*BZ59*1.73/1000</f>
        <v>3.7108499999999998</v>
      </c>
      <c r="CB40" s="368"/>
    </row>
    <row r="41" spans="1:80" s="358" customFormat="1" ht="14.25" customHeight="1">
      <c r="A41" s="272"/>
      <c r="B41" s="292"/>
      <c r="C41" s="359" t="s">
        <v>150</v>
      </c>
      <c r="D41" s="360"/>
      <c r="E41" s="361" t="s">
        <v>56</v>
      </c>
      <c r="F41" s="362"/>
      <c r="G41" s="362"/>
      <c r="H41" s="363"/>
      <c r="I41" s="369">
        <v>68</v>
      </c>
      <c r="J41" s="345">
        <f>I41*I59*1.73/1000</f>
        <v>0.76466</v>
      </c>
      <c r="K41" s="368"/>
      <c r="L41" s="361">
        <v>67</v>
      </c>
      <c r="M41" s="345">
        <f>L41*L59*1.73/1000</f>
        <v>0.753415</v>
      </c>
      <c r="N41" s="363"/>
      <c r="O41" s="369">
        <v>68</v>
      </c>
      <c r="P41" s="345">
        <f>O41*O59*1.73/1000</f>
        <v>0.76466</v>
      </c>
      <c r="Q41" s="368"/>
      <c r="R41" s="369">
        <v>68</v>
      </c>
      <c r="S41" s="345">
        <f>R41*R59*1.73/1000</f>
        <v>0.76466</v>
      </c>
      <c r="T41" s="368"/>
      <c r="U41" s="369">
        <v>68</v>
      </c>
      <c r="V41" s="345">
        <f>U41*U59*1.73/1000</f>
        <v>0.76466</v>
      </c>
      <c r="W41" s="368"/>
      <c r="X41" s="361">
        <v>69</v>
      </c>
      <c r="Y41" s="345">
        <f>X41*X59*1.73/1000</f>
        <v>0.775905</v>
      </c>
      <c r="Z41" s="363"/>
      <c r="AA41" s="369">
        <v>68</v>
      </c>
      <c r="AB41" s="345">
        <f>AA41*AA59*1.73/1000</f>
        <v>0.76466</v>
      </c>
      <c r="AC41" s="368"/>
      <c r="AD41" s="369">
        <v>69</v>
      </c>
      <c r="AE41" s="345">
        <f>AD41*AD59*1.73/1000</f>
        <v>0.775905</v>
      </c>
      <c r="AF41" s="368"/>
      <c r="AG41" s="369">
        <v>69</v>
      </c>
      <c r="AH41" s="345">
        <f>AG41*AG59*1.73/1000</f>
        <v>0.775905</v>
      </c>
      <c r="AI41" s="368"/>
      <c r="AJ41" s="361">
        <v>69</v>
      </c>
      <c r="AK41" s="345">
        <f>AJ41*AJ59*1.73/1000</f>
        <v>0.775905</v>
      </c>
      <c r="AL41" s="363"/>
      <c r="AM41" s="369">
        <v>69</v>
      </c>
      <c r="AN41" s="345">
        <f>AM41*AM59*1.73/1000</f>
        <v>0.775905</v>
      </c>
      <c r="AO41" s="368"/>
      <c r="AP41" s="369">
        <v>68</v>
      </c>
      <c r="AQ41" s="345">
        <f>AP41*AP59*1.73/1000</f>
        <v>0.76466</v>
      </c>
      <c r="AR41" s="368"/>
      <c r="AS41" s="369">
        <v>68</v>
      </c>
      <c r="AT41" s="345">
        <f>AS41*AS59*1.73/1000</f>
        <v>0.76466</v>
      </c>
      <c r="AU41" s="368"/>
      <c r="AV41" s="361">
        <v>68</v>
      </c>
      <c r="AW41" s="345">
        <f>AV41*AV59*1.73/1000</f>
        <v>0.76466</v>
      </c>
      <c r="AX41" s="363"/>
      <c r="AY41" s="369">
        <v>68</v>
      </c>
      <c r="AZ41" s="345">
        <f>AY41*AY59*1.73/1000</f>
        <v>0.76466</v>
      </c>
      <c r="BA41" s="368"/>
      <c r="BB41" s="369">
        <v>68</v>
      </c>
      <c r="BC41" s="345">
        <f>BB41*BB59*1.73/1000</f>
        <v>0.76466</v>
      </c>
      <c r="BD41" s="368"/>
      <c r="BE41" s="369">
        <v>68</v>
      </c>
      <c r="BF41" s="345">
        <f>BE41*BE59*1.73/1000</f>
        <v>0.76466</v>
      </c>
      <c r="BG41" s="368"/>
      <c r="BH41" s="361">
        <v>69</v>
      </c>
      <c r="BI41" s="345">
        <f>BH41*BH59*1.73/1000</f>
        <v>0.775905</v>
      </c>
      <c r="BJ41" s="363"/>
      <c r="BK41" s="369">
        <v>69</v>
      </c>
      <c r="BL41" s="345">
        <f>BK41*BK59*1.73/1000</f>
        <v>0.775905</v>
      </c>
      <c r="BM41" s="368"/>
      <c r="BN41" s="369">
        <v>69</v>
      </c>
      <c r="BO41" s="345">
        <f>BN41*BN59*1.73/1000</f>
        <v>0.775905</v>
      </c>
      <c r="BP41" s="368"/>
      <c r="BQ41" s="369">
        <v>68</v>
      </c>
      <c r="BR41" s="345">
        <f>BQ41*BQ59*1.73/1000</f>
        <v>0.76466</v>
      </c>
      <c r="BS41" s="368"/>
      <c r="BT41" s="361">
        <v>68</v>
      </c>
      <c r="BU41" s="345">
        <f>BT41*BT59*1.73/1000</f>
        <v>0.76466</v>
      </c>
      <c r="BV41" s="363"/>
      <c r="BW41" s="369">
        <v>68</v>
      </c>
      <c r="BX41" s="345">
        <f>BW41*BW59*1.73/1000</f>
        <v>0.76466</v>
      </c>
      <c r="BY41" s="368"/>
      <c r="BZ41" s="369">
        <v>68</v>
      </c>
      <c r="CA41" s="345">
        <f>BZ41*BZ59*1.73/1000</f>
        <v>0.76466</v>
      </c>
      <c r="CB41" s="368"/>
    </row>
    <row r="42" spans="1:80" s="358" customFormat="1" ht="14.25" customHeight="1">
      <c r="A42" s="272"/>
      <c r="B42" s="292"/>
      <c r="C42" s="359" t="s">
        <v>151</v>
      </c>
      <c r="D42" s="360"/>
      <c r="E42" s="361" t="s">
        <v>57</v>
      </c>
      <c r="F42" s="362"/>
      <c r="G42" s="362"/>
      <c r="H42" s="363"/>
      <c r="I42" s="369">
        <v>480</v>
      </c>
      <c r="J42" s="345">
        <f>I42*I61*I59*1.73/1000</f>
        <v>2.860728</v>
      </c>
      <c r="K42" s="368"/>
      <c r="L42" s="361">
        <v>480</v>
      </c>
      <c r="M42" s="345">
        <f>L42*L61*L59*1.73/1000</f>
        <v>2.1806304</v>
      </c>
      <c r="N42" s="363"/>
      <c r="O42" s="369">
        <v>480</v>
      </c>
      <c r="P42" s="345">
        <f>O42*O61*O59*1.73/1000</f>
        <v>2.6070408</v>
      </c>
      <c r="Q42" s="368"/>
      <c r="R42" s="369">
        <v>480</v>
      </c>
      <c r="S42" s="345">
        <f>R42*R61*R59*1.73/1000</f>
        <v>3.2709456</v>
      </c>
      <c r="T42" s="368"/>
      <c r="U42" s="369">
        <v>480</v>
      </c>
      <c r="V42" s="345">
        <f>U42*U61*U59*1.73/1000</f>
        <v>2.1158592</v>
      </c>
      <c r="W42" s="368"/>
      <c r="X42" s="361">
        <v>480</v>
      </c>
      <c r="Y42" s="345">
        <f>X42*X61*X59*1.73/1000</f>
        <v>1.9647264</v>
      </c>
      <c r="Z42" s="363"/>
      <c r="AA42" s="369">
        <v>480</v>
      </c>
      <c r="AB42" s="345">
        <f>AA42*AA61*AA59*1.73/1000</f>
        <v>2.9470896000000004</v>
      </c>
      <c r="AC42" s="368"/>
      <c r="AD42" s="369">
        <v>480</v>
      </c>
      <c r="AE42" s="345">
        <f>AD42*AD61*AD59*1.73/1000</f>
        <v>3.5678136000000005</v>
      </c>
      <c r="AF42" s="368"/>
      <c r="AG42" s="369">
        <v>500</v>
      </c>
      <c r="AH42" s="345">
        <f>AG42*AG61*AG59*1.73/1000</f>
        <v>3.362255</v>
      </c>
      <c r="AI42" s="368"/>
      <c r="AJ42" s="361">
        <v>520</v>
      </c>
      <c r="AK42" s="345">
        <f>AJ42*AJ61*AJ59*1.73/1000</f>
        <v>3.4207289999999997</v>
      </c>
      <c r="AL42" s="363"/>
      <c r="AM42" s="369">
        <v>540</v>
      </c>
      <c r="AN42" s="345">
        <f>AM42*AM61*AM59*1.73/1000</f>
        <v>3.2122467</v>
      </c>
      <c r="AO42" s="368"/>
      <c r="AP42" s="369">
        <v>500</v>
      </c>
      <c r="AQ42" s="345">
        <f>AP42*AP61*AP59*1.73/1000</f>
        <v>3.2554274999999997</v>
      </c>
      <c r="AR42" s="368"/>
      <c r="AS42" s="369">
        <v>480</v>
      </c>
      <c r="AT42" s="345">
        <f>AS42*AS61*AS59*1.73/1000</f>
        <v>3.4976448000000007</v>
      </c>
      <c r="AU42" s="368"/>
      <c r="AV42" s="361">
        <v>520</v>
      </c>
      <c r="AW42" s="345">
        <f>AV42*AV61*AV59*1.73/1000</f>
        <v>2.8242941999999998</v>
      </c>
      <c r="AX42" s="363"/>
      <c r="AY42" s="369">
        <v>570</v>
      </c>
      <c r="AZ42" s="345">
        <f>AY42*AY61*AY59*1.73/1000</f>
        <v>4.23677865</v>
      </c>
      <c r="BA42" s="368"/>
      <c r="BB42" s="369">
        <v>505</v>
      </c>
      <c r="BC42" s="345">
        <f>BB42*BB61*BB59*1.73/1000</f>
        <v>4.4180480499999994</v>
      </c>
      <c r="BD42" s="368"/>
      <c r="BE42" s="369">
        <v>495</v>
      </c>
      <c r="BF42" s="345">
        <f>BE42*BE61*BE59*1.73/1000</f>
        <v>4.013284275</v>
      </c>
      <c r="BG42" s="368"/>
      <c r="BH42" s="361">
        <v>450</v>
      </c>
      <c r="BI42" s="345">
        <f>BH42*BH61*BH59*1.73/1000</f>
        <v>2.53518525</v>
      </c>
      <c r="BJ42" s="363"/>
      <c r="BK42" s="369">
        <v>450</v>
      </c>
      <c r="BL42" s="345">
        <f>BK42*BK61*BK59*1.73/1000</f>
        <v>2.8539809999999997</v>
      </c>
      <c r="BM42" s="368"/>
      <c r="BN42" s="369">
        <v>435</v>
      </c>
      <c r="BO42" s="345">
        <f>BN42*BN61*BN59*1.73/1000</f>
        <v>3.2088732</v>
      </c>
      <c r="BP42" s="368"/>
      <c r="BQ42" s="369">
        <v>500</v>
      </c>
      <c r="BR42" s="345">
        <f>BQ42*BQ61*BQ59*1.73/1000</f>
        <v>3.7726974999999996</v>
      </c>
      <c r="BS42" s="368"/>
      <c r="BT42" s="361">
        <v>495</v>
      </c>
      <c r="BU42" s="345">
        <f>BT42*BT61*BT59*1.73/1000</f>
        <v>1.7478103500000002</v>
      </c>
      <c r="BV42" s="363"/>
      <c r="BW42" s="369">
        <v>525</v>
      </c>
      <c r="BX42" s="345">
        <f>BW42*BW61*BW59*1.73/1000</f>
        <v>3.6189221249999997</v>
      </c>
      <c r="BY42" s="368"/>
      <c r="BZ42" s="369">
        <v>492</v>
      </c>
      <c r="CA42" s="345">
        <f>BZ42*BZ61*BZ59*1.73/1000</f>
        <v>3.7842573600000007</v>
      </c>
      <c r="CB42" s="368"/>
    </row>
    <row r="43" spans="1:80" s="358" customFormat="1" ht="14.25" customHeight="1">
      <c r="A43" s="272"/>
      <c r="B43" s="292"/>
      <c r="C43" s="359" t="s">
        <v>157</v>
      </c>
      <c r="D43" s="360"/>
      <c r="E43" s="361" t="s">
        <v>58</v>
      </c>
      <c r="F43" s="362"/>
      <c r="G43" s="362"/>
      <c r="H43" s="363"/>
      <c r="I43" s="364">
        <v>23</v>
      </c>
      <c r="J43" s="345">
        <f>I43*I59*1.73/1000</f>
        <v>0.258635</v>
      </c>
      <c r="K43" s="366"/>
      <c r="L43" s="364">
        <v>22</v>
      </c>
      <c r="M43" s="345">
        <f>L43*L59*1.73/1000</f>
        <v>0.24739</v>
      </c>
      <c r="N43" s="367"/>
      <c r="O43" s="364">
        <v>22</v>
      </c>
      <c r="P43" s="345">
        <f>O43*O59*1.73/1000</f>
        <v>0.24739</v>
      </c>
      <c r="Q43" s="366"/>
      <c r="R43" s="364">
        <v>22</v>
      </c>
      <c r="S43" s="345">
        <f>R43*R59*1.73/1000</f>
        <v>0.24739</v>
      </c>
      <c r="T43" s="368"/>
      <c r="U43" s="364">
        <v>23</v>
      </c>
      <c r="V43" s="345">
        <f>U43*U59*1.73/1000</f>
        <v>0.258635</v>
      </c>
      <c r="W43" s="366"/>
      <c r="X43" s="364">
        <v>22</v>
      </c>
      <c r="Y43" s="345">
        <f>X43*X59*1.73/1000</f>
        <v>0.24739</v>
      </c>
      <c r="Z43" s="367"/>
      <c r="AA43" s="364">
        <v>22</v>
      </c>
      <c r="AB43" s="345">
        <f>AA43*AA59*1.73/1000</f>
        <v>0.24739</v>
      </c>
      <c r="AC43" s="366"/>
      <c r="AD43" s="364">
        <v>22</v>
      </c>
      <c r="AE43" s="345">
        <f>AD43*AD59*1.73/1000</f>
        <v>0.24739</v>
      </c>
      <c r="AF43" s="368"/>
      <c r="AG43" s="364">
        <v>22</v>
      </c>
      <c r="AH43" s="345">
        <f>AG43*AG59*1.73/1000</f>
        <v>0.24739</v>
      </c>
      <c r="AI43" s="366"/>
      <c r="AJ43" s="364">
        <v>22</v>
      </c>
      <c r="AK43" s="345">
        <f>AJ43*AJ59*1.73/1000</f>
        <v>0.24739</v>
      </c>
      <c r="AL43" s="367"/>
      <c r="AM43" s="364">
        <v>22</v>
      </c>
      <c r="AN43" s="345">
        <f>AM43*AM59*1.73/1000</f>
        <v>0.24739</v>
      </c>
      <c r="AO43" s="366"/>
      <c r="AP43" s="364">
        <v>22</v>
      </c>
      <c r="AQ43" s="345">
        <f>AP43*AP59*1.73/1000</f>
        <v>0.24739</v>
      </c>
      <c r="AR43" s="368"/>
      <c r="AS43" s="364">
        <v>22</v>
      </c>
      <c r="AT43" s="345">
        <f>AS43*AS59*1.73/1000</f>
        <v>0.24739</v>
      </c>
      <c r="AU43" s="366"/>
      <c r="AV43" s="364">
        <v>22</v>
      </c>
      <c r="AW43" s="345">
        <f>AV43*AV59*1.73/1000</f>
        <v>0.24739</v>
      </c>
      <c r="AX43" s="367"/>
      <c r="AY43" s="364">
        <v>22</v>
      </c>
      <c r="AZ43" s="345">
        <f>AY43*AY59*1.73/1000</f>
        <v>0.24739</v>
      </c>
      <c r="BA43" s="366"/>
      <c r="BB43" s="364">
        <v>22</v>
      </c>
      <c r="BC43" s="345">
        <f>BB43*BB59*1.73/1000</f>
        <v>0.24739</v>
      </c>
      <c r="BD43" s="368"/>
      <c r="BE43" s="364">
        <v>22</v>
      </c>
      <c r="BF43" s="345">
        <f>BE43*BE59*1.73/1000</f>
        <v>0.24739</v>
      </c>
      <c r="BG43" s="366"/>
      <c r="BH43" s="364">
        <v>23</v>
      </c>
      <c r="BI43" s="345">
        <f>BH43*BH59*1.73/1000</f>
        <v>0.258635</v>
      </c>
      <c r="BJ43" s="367"/>
      <c r="BK43" s="364">
        <v>22</v>
      </c>
      <c r="BL43" s="345">
        <f>BK43*BK59*1.73/1000</f>
        <v>0.24739</v>
      </c>
      <c r="BM43" s="366"/>
      <c r="BN43" s="364">
        <v>22</v>
      </c>
      <c r="BO43" s="345">
        <f>BN43*BN59*1.73/1000</f>
        <v>0.24739</v>
      </c>
      <c r="BP43" s="368"/>
      <c r="BQ43" s="364">
        <v>22</v>
      </c>
      <c r="BR43" s="345">
        <f>BQ43*BQ59*1.73/1000</f>
        <v>0.24739</v>
      </c>
      <c r="BS43" s="366"/>
      <c r="BT43" s="364">
        <v>22</v>
      </c>
      <c r="BU43" s="345">
        <f>BT43*BT59*1.73/1000</f>
        <v>0.24739</v>
      </c>
      <c r="BV43" s="367"/>
      <c r="BW43" s="364">
        <v>22</v>
      </c>
      <c r="BX43" s="345">
        <f>BW43*BW59*1.73/1000</f>
        <v>0.24739</v>
      </c>
      <c r="BY43" s="366"/>
      <c r="BZ43" s="364">
        <v>22</v>
      </c>
      <c r="CA43" s="345">
        <f>BZ43*BZ59*1.73/1000</f>
        <v>0.24739</v>
      </c>
      <c r="CB43" s="368"/>
    </row>
    <row r="44" spans="1:80" s="358" customFormat="1" ht="14.25" customHeight="1">
      <c r="A44" s="272"/>
      <c r="B44" s="292"/>
      <c r="C44" s="370" t="s">
        <v>152</v>
      </c>
      <c r="D44" s="371"/>
      <c r="E44" s="374"/>
      <c r="F44" s="362"/>
      <c r="G44" s="362"/>
      <c r="H44" s="363"/>
      <c r="I44" s="364">
        <f aca="true" t="shared" si="2" ref="I44:AN44">SUM(I33:I43)</f>
        <v>363.9</v>
      </c>
      <c r="J44" s="375">
        <f t="shared" si="2"/>
        <v>1.5551834999999996</v>
      </c>
      <c r="K44" s="366">
        <f t="shared" si="2"/>
        <v>0</v>
      </c>
      <c r="L44" s="364">
        <f t="shared" si="2"/>
        <v>363.79999999999995</v>
      </c>
      <c r="M44" s="375">
        <f t="shared" si="2"/>
        <v>0.8739614000000004</v>
      </c>
      <c r="N44" s="366">
        <f t="shared" si="2"/>
        <v>0</v>
      </c>
      <c r="O44" s="364">
        <f t="shared" si="2"/>
        <v>405.79999999999995</v>
      </c>
      <c r="P44" s="375">
        <f t="shared" si="2"/>
        <v>1.772661800000001</v>
      </c>
      <c r="Q44" s="366">
        <f t="shared" si="2"/>
        <v>0</v>
      </c>
      <c r="R44" s="364">
        <f t="shared" si="2"/>
        <v>406.9</v>
      </c>
      <c r="S44" s="375">
        <f t="shared" si="2"/>
        <v>2.4489361</v>
      </c>
      <c r="T44" s="366">
        <f t="shared" si="2"/>
        <v>0</v>
      </c>
      <c r="U44" s="364">
        <f t="shared" si="2"/>
        <v>458.79999999999995</v>
      </c>
      <c r="V44" s="375">
        <f t="shared" si="2"/>
        <v>1.8774652</v>
      </c>
      <c r="W44" s="366">
        <f t="shared" si="2"/>
        <v>0</v>
      </c>
      <c r="X44" s="364">
        <f t="shared" si="2"/>
        <v>429.79999999999995</v>
      </c>
      <c r="Y44" s="375">
        <f t="shared" si="2"/>
        <v>1.4002274000000006</v>
      </c>
      <c r="Z44" s="366">
        <f t="shared" si="2"/>
        <v>0</v>
      </c>
      <c r="AA44" s="364">
        <f t="shared" si="2"/>
        <v>372.1</v>
      </c>
      <c r="AB44" s="375">
        <f t="shared" si="2"/>
        <v>1.7337541000000012</v>
      </c>
      <c r="AC44" s="366">
        <f t="shared" si="2"/>
        <v>0</v>
      </c>
      <c r="AD44" s="364">
        <f t="shared" si="2"/>
        <v>409.6</v>
      </c>
      <c r="AE44" s="375">
        <f t="shared" si="2"/>
        <v>2.7761656000000006</v>
      </c>
      <c r="AF44" s="366">
        <f t="shared" si="2"/>
        <v>0</v>
      </c>
      <c r="AG44" s="364">
        <f t="shared" si="2"/>
        <v>358.29999999999995</v>
      </c>
      <c r="AH44" s="375">
        <f t="shared" si="2"/>
        <v>1.7688385000000009</v>
      </c>
      <c r="AI44" s="366">
        <f t="shared" si="2"/>
        <v>0</v>
      </c>
      <c r="AJ44" s="364">
        <f t="shared" si="2"/>
        <v>357.4</v>
      </c>
      <c r="AK44" s="375">
        <f t="shared" si="2"/>
        <v>1.5922919999999998</v>
      </c>
      <c r="AL44" s="366">
        <f t="shared" si="2"/>
        <v>0</v>
      </c>
      <c r="AM44" s="364">
        <f t="shared" si="2"/>
        <v>362.20000000000005</v>
      </c>
      <c r="AN44" s="375">
        <f t="shared" si="2"/>
        <v>1.2128857</v>
      </c>
      <c r="AO44" s="366">
        <f aca="true" t="shared" si="3" ref="AO44:BT44">SUM(AO33:AO43)</f>
        <v>0</v>
      </c>
      <c r="AP44" s="364">
        <f t="shared" si="3"/>
        <v>395.79999999999995</v>
      </c>
      <c r="AQ44" s="375">
        <f t="shared" si="3"/>
        <v>2.0836984999999997</v>
      </c>
      <c r="AR44" s="366">
        <f t="shared" si="3"/>
        <v>0</v>
      </c>
      <c r="AS44" s="364">
        <f t="shared" si="3"/>
        <v>337.9</v>
      </c>
      <c r="AT44" s="375">
        <f t="shared" si="3"/>
        <v>1.8997303000000014</v>
      </c>
      <c r="AU44" s="366">
        <f t="shared" si="3"/>
        <v>0</v>
      </c>
      <c r="AV44" s="364">
        <f t="shared" si="3"/>
        <v>276</v>
      </c>
      <c r="AW44" s="375">
        <f t="shared" si="3"/>
        <v>0.08051420000000031</v>
      </c>
      <c r="AX44" s="366">
        <f t="shared" si="3"/>
        <v>0</v>
      </c>
      <c r="AY44" s="364">
        <f t="shared" si="3"/>
        <v>660.1</v>
      </c>
      <c r="AZ44" s="375">
        <f t="shared" si="3"/>
        <v>5.249953150000001</v>
      </c>
      <c r="BA44" s="366">
        <f t="shared" si="3"/>
        <v>0</v>
      </c>
      <c r="BB44" s="364">
        <f t="shared" si="3"/>
        <v>602.3</v>
      </c>
      <c r="BC44" s="375">
        <f t="shared" si="3"/>
        <v>5.512186550000001</v>
      </c>
      <c r="BD44" s="366">
        <f t="shared" si="3"/>
        <v>0</v>
      </c>
      <c r="BE44" s="364">
        <f t="shared" si="3"/>
        <v>315.4</v>
      </c>
      <c r="BF44" s="375">
        <f t="shared" si="3"/>
        <v>1.9936822750000014</v>
      </c>
      <c r="BG44" s="366">
        <f t="shared" si="3"/>
        <v>0</v>
      </c>
      <c r="BH44" s="364">
        <f t="shared" si="3"/>
        <v>293.4</v>
      </c>
      <c r="BI44" s="375">
        <f t="shared" si="3"/>
        <v>0.774218250000001</v>
      </c>
      <c r="BJ44" s="366">
        <f t="shared" si="3"/>
        <v>0</v>
      </c>
      <c r="BK44" s="364">
        <f t="shared" si="3"/>
        <v>295.9</v>
      </c>
      <c r="BL44" s="375">
        <f t="shared" si="3"/>
        <v>1.1211265000000001</v>
      </c>
      <c r="BM44" s="366">
        <f t="shared" si="3"/>
        <v>0</v>
      </c>
      <c r="BN44" s="364">
        <f t="shared" si="3"/>
        <v>317.20000000000005</v>
      </c>
      <c r="BO44" s="375">
        <f t="shared" si="3"/>
        <v>1.8842121999999997</v>
      </c>
      <c r="BP44" s="366">
        <f t="shared" si="3"/>
        <v>0</v>
      </c>
      <c r="BQ44" s="364">
        <f t="shared" si="3"/>
        <v>341.9</v>
      </c>
      <c r="BR44" s="375">
        <f t="shared" si="3"/>
        <v>1.9948629999999994</v>
      </c>
      <c r="BS44" s="366">
        <f t="shared" si="3"/>
        <v>0</v>
      </c>
      <c r="BT44" s="364">
        <f t="shared" si="3"/>
        <v>327.6</v>
      </c>
      <c r="BU44" s="375">
        <f aca="true" t="shared" si="4" ref="BU44:CB44">SUM(BU33:BU43)</f>
        <v>-0.13460265000000193</v>
      </c>
      <c r="BV44" s="366">
        <f t="shared" si="4"/>
        <v>0</v>
      </c>
      <c r="BW44" s="364">
        <f t="shared" si="4"/>
        <v>389.1</v>
      </c>
      <c r="BX44" s="375">
        <f t="shared" si="4"/>
        <v>2.0907266249999994</v>
      </c>
      <c r="BY44" s="366">
        <f t="shared" si="4"/>
        <v>0</v>
      </c>
      <c r="BZ44" s="364">
        <f t="shared" si="4"/>
        <v>557.1</v>
      </c>
      <c r="CA44" s="375">
        <f t="shared" si="4"/>
        <v>4.516306860000003</v>
      </c>
      <c r="CB44" s="366">
        <f t="shared" si="4"/>
        <v>0</v>
      </c>
    </row>
    <row r="45" spans="1:80" s="358" customFormat="1" ht="14.25" customHeight="1">
      <c r="A45" s="272"/>
      <c r="B45" s="292"/>
      <c r="C45" s="372" t="s">
        <v>153</v>
      </c>
      <c r="D45" s="373"/>
      <c r="E45" s="374"/>
      <c r="F45" s="362"/>
      <c r="G45" s="362"/>
      <c r="H45" s="363"/>
      <c r="I45" s="369"/>
      <c r="J45" s="362"/>
      <c r="K45" s="368"/>
      <c r="L45" s="361"/>
      <c r="M45" s="362"/>
      <c r="N45" s="363"/>
      <c r="O45" s="369"/>
      <c r="P45" s="362"/>
      <c r="Q45" s="368"/>
      <c r="R45" s="369"/>
      <c r="S45" s="363"/>
      <c r="T45" s="368"/>
      <c r="U45" s="369"/>
      <c r="V45" s="362"/>
      <c r="W45" s="368"/>
      <c r="X45" s="361"/>
      <c r="Y45" s="362"/>
      <c r="Z45" s="363"/>
      <c r="AA45" s="369"/>
      <c r="AB45" s="362"/>
      <c r="AC45" s="368"/>
      <c r="AD45" s="369"/>
      <c r="AE45" s="363"/>
      <c r="AF45" s="368"/>
      <c r="AG45" s="369"/>
      <c r="AH45" s="362"/>
      <c r="AI45" s="368"/>
      <c r="AJ45" s="361"/>
      <c r="AK45" s="362"/>
      <c r="AL45" s="363"/>
      <c r="AM45" s="369"/>
      <c r="AN45" s="362"/>
      <c r="AO45" s="368"/>
      <c r="AP45" s="369"/>
      <c r="AQ45" s="363"/>
      <c r="AR45" s="368"/>
      <c r="AS45" s="369"/>
      <c r="AT45" s="362"/>
      <c r="AU45" s="368"/>
      <c r="AV45" s="361"/>
      <c r="AW45" s="362"/>
      <c r="AX45" s="363"/>
      <c r="AY45" s="369"/>
      <c r="AZ45" s="362"/>
      <c r="BA45" s="368"/>
      <c r="BB45" s="369"/>
      <c r="BC45" s="363"/>
      <c r="BD45" s="368"/>
      <c r="BE45" s="369"/>
      <c r="BF45" s="362"/>
      <c r="BG45" s="368"/>
      <c r="BH45" s="361"/>
      <c r="BI45" s="362"/>
      <c r="BJ45" s="363"/>
      <c r="BK45" s="369"/>
      <c r="BL45" s="362"/>
      <c r="BM45" s="368"/>
      <c r="BN45" s="369"/>
      <c r="BO45" s="363"/>
      <c r="BP45" s="368"/>
      <c r="BQ45" s="369"/>
      <c r="BR45" s="362"/>
      <c r="BS45" s="368"/>
      <c r="BT45" s="361"/>
      <c r="BU45" s="362"/>
      <c r="BV45" s="363"/>
      <c r="BW45" s="369"/>
      <c r="BX45" s="362"/>
      <c r="BY45" s="368"/>
      <c r="BZ45" s="369"/>
      <c r="CA45" s="363"/>
      <c r="CB45" s="368"/>
    </row>
    <row r="46" spans="1:80" s="358" customFormat="1" ht="14.25" customHeight="1">
      <c r="A46" s="272"/>
      <c r="B46" s="292"/>
      <c r="C46" s="376" t="s">
        <v>144</v>
      </c>
      <c r="D46" s="377"/>
      <c r="E46" s="361" t="s">
        <v>61</v>
      </c>
      <c r="F46" s="362"/>
      <c r="G46" s="362"/>
      <c r="H46" s="363"/>
      <c r="I46" s="369">
        <v>106</v>
      </c>
      <c r="J46" s="344">
        <f>I46*I59*1.73/1000</f>
        <v>1.19197</v>
      </c>
      <c r="K46" s="368"/>
      <c r="L46" s="361">
        <v>106</v>
      </c>
      <c r="M46" s="344">
        <f>L46*L59*1.73/1000</f>
        <v>1.19197</v>
      </c>
      <c r="N46" s="363"/>
      <c r="O46" s="369">
        <v>128</v>
      </c>
      <c r="P46" s="344">
        <f>O46*O59*1.73/1000</f>
        <v>1.43936</v>
      </c>
      <c r="Q46" s="368"/>
      <c r="R46" s="369">
        <v>125</v>
      </c>
      <c r="S46" s="344">
        <f>R46*R59*1.73/1000</f>
        <v>1.405625</v>
      </c>
      <c r="T46" s="368"/>
      <c r="U46" s="369">
        <v>106</v>
      </c>
      <c r="V46" s="344">
        <f>U46*U59*1.73/1000</f>
        <v>1.19197</v>
      </c>
      <c r="W46" s="368"/>
      <c r="X46" s="361">
        <v>106</v>
      </c>
      <c r="Y46" s="344">
        <f>X46*X59*1.73/1000</f>
        <v>1.19197</v>
      </c>
      <c r="Z46" s="363"/>
      <c r="AA46" s="369">
        <v>105</v>
      </c>
      <c r="AB46" s="344">
        <f>AA46*AA59*1.73/1000</f>
        <v>1.1807249999999998</v>
      </c>
      <c r="AC46" s="368"/>
      <c r="AD46" s="369">
        <v>102</v>
      </c>
      <c r="AE46" s="344">
        <f>AD46*AD59*1.73/1000</f>
        <v>1.14699</v>
      </c>
      <c r="AF46" s="368"/>
      <c r="AG46" s="369">
        <v>97</v>
      </c>
      <c r="AH46" s="344">
        <f>AG46*AG59*1.73/1000</f>
        <v>1.0907650000000002</v>
      </c>
      <c r="AI46" s="368"/>
      <c r="AJ46" s="361">
        <v>97</v>
      </c>
      <c r="AK46" s="344">
        <f>AJ46*AJ59*1.73/1000</f>
        <v>1.0907650000000002</v>
      </c>
      <c r="AL46" s="363"/>
      <c r="AM46" s="369">
        <v>94</v>
      </c>
      <c r="AN46" s="344">
        <f>AM46*AM59*1.73/1000</f>
        <v>1.05703</v>
      </c>
      <c r="AO46" s="368"/>
      <c r="AP46" s="369">
        <v>97</v>
      </c>
      <c r="AQ46" s="344">
        <f>AP46*AP59*1.73/1000</f>
        <v>1.0907650000000002</v>
      </c>
      <c r="AR46" s="368"/>
      <c r="AS46" s="369">
        <v>94</v>
      </c>
      <c r="AT46" s="344">
        <f>AS46*AS59*1.73/1000</f>
        <v>1.05703</v>
      </c>
      <c r="AU46" s="368"/>
      <c r="AV46" s="361">
        <v>94</v>
      </c>
      <c r="AW46" s="344">
        <f>AV46*AV59*1.73/1000</f>
        <v>1.05703</v>
      </c>
      <c r="AX46" s="363"/>
      <c r="AY46" s="369">
        <v>94</v>
      </c>
      <c r="AZ46" s="344">
        <f>AY46*AY59*1.73/1000</f>
        <v>1.05703</v>
      </c>
      <c r="BA46" s="368"/>
      <c r="BB46" s="369">
        <v>105</v>
      </c>
      <c r="BC46" s="344">
        <f>BB46*BB59*1.73/1000</f>
        <v>1.1807249999999998</v>
      </c>
      <c r="BD46" s="368"/>
      <c r="BE46" s="369">
        <v>97</v>
      </c>
      <c r="BF46" s="344">
        <f>BE46*BE59*1.73/1000</f>
        <v>1.0907650000000002</v>
      </c>
      <c r="BG46" s="368"/>
      <c r="BH46" s="361">
        <v>94</v>
      </c>
      <c r="BI46" s="344">
        <f>BH46*BH59*1.73/1000</f>
        <v>1.05703</v>
      </c>
      <c r="BJ46" s="363"/>
      <c r="BK46" s="369">
        <v>94</v>
      </c>
      <c r="BL46" s="344">
        <f>BK46*BK59*1.73/1000</f>
        <v>1.05703</v>
      </c>
      <c r="BM46" s="368"/>
      <c r="BN46" s="369">
        <v>94</v>
      </c>
      <c r="BO46" s="344">
        <f>BN46*BN59*1.73/1000</f>
        <v>1.05703</v>
      </c>
      <c r="BP46" s="368"/>
      <c r="BQ46" s="369">
        <v>94</v>
      </c>
      <c r="BR46" s="344">
        <f>BQ46*BQ59*1.73/1000</f>
        <v>1.05703</v>
      </c>
      <c r="BS46" s="368"/>
      <c r="BT46" s="361">
        <v>94</v>
      </c>
      <c r="BU46" s="344">
        <f>BT46*BT59*1.73/1000</f>
        <v>1.05703</v>
      </c>
      <c r="BV46" s="363"/>
      <c r="BW46" s="369">
        <v>94</v>
      </c>
      <c r="BX46" s="344">
        <f>BW46*BW59*1.73/1000</f>
        <v>1.05703</v>
      </c>
      <c r="BY46" s="368"/>
      <c r="BZ46" s="369">
        <v>94</v>
      </c>
      <c r="CA46" s="344">
        <f>BZ46*BZ59*1.73/1000</f>
        <v>1.05703</v>
      </c>
      <c r="CB46" s="368"/>
    </row>
    <row r="47" spans="1:80" s="358" customFormat="1" ht="14.25" customHeight="1">
      <c r="A47" s="272"/>
      <c r="B47" s="292"/>
      <c r="C47" s="376" t="s">
        <v>143</v>
      </c>
      <c r="D47" s="377"/>
      <c r="E47" s="361" t="s">
        <v>62</v>
      </c>
      <c r="F47" s="362"/>
      <c r="G47" s="362"/>
      <c r="H47" s="363"/>
      <c r="I47" s="369">
        <v>0.2</v>
      </c>
      <c r="J47" s="365">
        <f>I47*I59*1.73/1000</f>
        <v>0.002249</v>
      </c>
      <c r="K47" s="368"/>
      <c r="L47" s="361">
        <v>0.3</v>
      </c>
      <c r="M47" s="365">
        <f>L47*L59*1.73/1000</f>
        <v>0.0033734999999999998</v>
      </c>
      <c r="N47" s="363"/>
      <c r="O47" s="369">
        <v>0.3</v>
      </c>
      <c r="P47" s="365">
        <f>O47*O59*1.73/1000</f>
        <v>0.0033734999999999998</v>
      </c>
      <c r="Q47" s="368"/>
      <c r="R47" s="369">
        <v>0.2</v>
      </c>
      <c r="S47" s="365">
        <f>R47*R59*1.73/1000</f>
        <v>0.002249</v>
      </c>
      <c r="T47" s="368"/>
      <c r="U47" s="369">
        <v>0.3</v>
      </c>
      <c r="V47" s="365">
        <f>U47*U59*1.73/1000</f>
        <v>0.0033734999999999998</v>
      </c>
      <c r="W47" s="368"/>
      <c r="X47" s="361">
        <v>0.3</v>
      </c>
      <c r="Y47" s="365">
        <f>X47*X59*1.73/1000</f>
        <v>0.0033734999999999998</v>
      </c>
      <c r="Z47" s="363"/>
      <c r="AA47" s="369">
        <v>0.2</v>
      </c>
      <c r="AB47" s="365">
        <f>AA47*AA59*1.73/1000</f>
        <v>0.002249</v>
      </c>
      <c r="AC47" s="368"/>
      <c r="AD47" s="369">
        <v>0.3</v>
      </c>
      <c r="AE47" s="365">
        <f>AD47*AD59*1.73/1000</f>
        <v>0.0033734999999999998</v>
      </c>
      <c r="AF47" s="368"/>
      <c r="AG47" s="369">
        <v>0.3</v>
      </c>
      <c r="AH47" s="365">
        <f>AG47*AG59*1.73/1000</f>
        <v>0.0033734999999999998</v>
      </c>
      <c r="AI47" s="368"/>
      <c r="AJ47" s="361">
        <v>0.3</v>
      </c>
      <c r="AK47" s="365">
        <f>AJ47*AJ59*1.73/1000</f>
        <v>0.0033734999999999998</v>
      </c>
      <c r="AL47" s="363"/>
      <c r="AM47" s="369">
        <v>0.3</v>
      </c>
      <c r="AN47" s="365">
        <f>AM47*AM59*1.73/1000</f>
        <v>0.0033734999999999998</v>
      </c>
      <c r="AO47" s="368"/>
      <c r="AP47" s="369">
        <v>0.3</v>
      </c>
      <c r="AQ47" s="365">
        <f>AP47*AP59*1.73/1000</f>
        <v>0.0033734999999999998</v>
      </c>
      <c r="AR47" s="368"/>
      <c r="AS47" s="369">
        <v>0.3</v>
      </c>
      <c r="AT47" s="365">
        <f>AS47*AS59*1.73/1000</f>
        <v>0.0033734999999999998</v>
      </c>
      <c r="AU47" s="368"/>
      <c r="AV47" s="361">
        <v>0.4</v>
      </c>
      <c r="AW47" s="365">
        <f>AV47*AV59*1.73/1000</f>
        <v>0.004498</v>
      </c>
      <c r="AX47" s="363"/>
      <c r="AY47" s="369">
        <v>0.3</v>
      </c>
      <c r="AZ47" s="365">
        <f>AY47*AY59*1.73/1000</f>
        <v>0.0033734999999999998</v>
      </c>
      <c r="BA47" s="368"/>
      <c r="BB47" s="369">
        <v>0.3</v>
      </c>
      <c r="BC47" s="365">
        <f>BB47*BB59*1.73/1000</f>
        <v>0.0033734999999999998</v>
      </c>
      <c r="BD47" s="368"/>
      <c r="BE47" s="369">
        <v>0</v>
      </c>
      <c r="BF47" s="365">
        <v>0.3</v>
      </c>
      <c r="BG47" s="368"/>
      <c r="BH47" s="361">
        <v>0</v>
      </c>
      <c r="BI47" s="365">
        <v>0.3</v>
      </c>
      <c r="BJ47" s="363"/>
      <c r="BK47" s="369">
        <v>0</v>
      </c>
      <c r="BL47" s="365">
        <v>0.3</v>
      </c>
      <c r="BM47" s="368"/>
      <c r="BN47" s="369">
        <v>0</v>
      </c>
      <c r="BO47" s="365">
        <v>0.3</v>
      </c>
      <c r="BP47" s="368"/>
      <c r="BQ47" s="369">
        <v>0</v>
      </c>
      <c r="BR47" s="365">
        <v>0.3</v>
      </c>
      <c r="BS47" s="368"/>
      <c r="BT47" s="361">
        <v>0</v>
      </c>
      <c r="BU47" s="365">
        <v>0.4</v>
      </c>
      <c r="BV47" s="363"/>
      <c r="BW47" s="369">
        <v>0.7</v>
      </c>
      <c r="BX47" s="365">
        <f>BW47*BW59*1.73/1000</f>
        <v>0.0078715</v>
      </c>
      <c r="BY47" s="368"/>
      <c r="BZ47" s="369">
        <v>83</v>
      </c>
      <c r="CA47" s="365">
        <f>BZ47*BZ59*1.73/1000</f>
        <v>0.933335</v>
      </c>
      <c r="CB47" s="368"/>
    </row>
    <row r="48" spans="1:80" s="358" customFormat="1" ht="14.25" customHeight="1">
      <c r="A48" s="272"/>
      <c r="B48" s="292"/>
      <c r="C48" s="376" t="s">
        <v>150</v>
      </c>
      <c r="D48" s="377"/>
      <c r="E48" s="361" t="s">
        <v>63</v>
      </c>
      <c r="F48" s="362"/>
      <c r="G48" s="362"/>
      <c r="H48" s="363"/>
      <c r="I48" s="369">
        <v>71</v>
      </c>
      <c r="J48" s="344">
        <f>I48*I59*1.73/1000</f>
        <v>0.798395</v>
      </c>
      <c r="K48" s="368"/>
      <c r="L48" s="361">
        <v>67</v>
      </c>
      <c r="M48" s="344">
        <f>L48*L59*1.73/1000</f>
        <v>0.753415</v>
      </c>
      <c r="N48" s="363"/>
      <c r="O48" s="369">
        <v>71</v>
      </c>
      <c r="P48" s="344">
        <f>O48*O59*1.73/1000</f>
        <v>0.798395</v>
      </c>
      <c r="Q48" s="368"/>
      <c r="R48" s="369">
        <v>71</v>
      </c>
      <c r="S48" s="344">
        <f>R48*R59*1.73/1000</f>
        <v>0.798395</v>
      </c>
      <c r="T48" s="368"/>
      <c r="U48" s="369">
        <v>71</v>
      </c>
      <c r="V48" s="344">
        <f>U48*U59*1.73/1000</f>
        <v>0.798395</v>
      </c>
      <c r="W48" s="368"/>
      <c r="X48" s="361">
        <v>72</v>
      </c>
      <c r="Y48" s="344">
        <f>X48*X59*1.73/1000</f>
        <v>0.80964</v>
      </c>
      <c r="Z48" s="363"/>
      <c r="AA48" s="369">
        <v>71</v>
      </c>
      <c r="AB48" s="344">
        <f>AA48*AA59*1.73/1000</f>
        <v>0.798395</v>
      </c>
      <c r="AC48" s="368"/>
      <c r="AD48" s="369">
        <v>80</v>
      </c>
      <c r="AE48" s="344">
        <f>AD48*AD59*1.73/1000</f>
        <v>0.8996000000000001</v>
      </c>
      <c r="AF48" s="368"/>
      <c r="AG48" s="369">
        <v>72</v>
      </c>
      <c r="AH48" s="344">
        <f>AG48*AG59*1.73/1000</f>
        <v>0.80964</v>
      </c>
      <c r="AI48" s="368"/>
      <c r="AJ48" s="361">
        <v>72</v>
      </c>
      <c r="AK48" s="344">
        <f>AJ48*AJ59*1.73/1000</f>
        <v>0.80964</v>
      </c>
      <c r="AL48" s="363"/>
      <c r="AM48" s="369">
        <v>72</v>
      </c>
      <c r="AN48" s="344">
        <f>AM48*AM59*1.73/1000</f>
        <v>0.80964</v>
      </c>
      <c r="AO48" s="368"/>
      <c r="AP48" s="369">
        <v>71</v>
      </c>
      <c r="AQ48" s="344">
        <f>AP48*AP59*1.73/1000</f>
        <v>0.798395</v>
      </c>
      <c r="AR48" s="368"/>
      <c r="AS48" s="369">
        <v>71</v>
      </c>
      <c r="AT48" s="344">
        <f>AS48*AS59*1.73/1000</f>
        <v>0.798395</v>
      </c>
      <c r="AU48" s="368"/>
      <c r="AV48" s="361">
        <v>70</v>
      </c>
      <c r="AW48" s="344">
        <f>AV48*AV59*1.73/1000</f>
        <v>0.78715</v>
      </c>
      <c r="AX48" s="363"/>
      <c r="AY48" s="369">
        <v>72</v>
      </c>
      <c r="AZ48" s="344">
        <f>AY48*AY59*1.73/1000</f>
        <v>0.80964</v>
      </c>
      <c r="BA48" s="368"/>
      <c r="BB48" s="369">
        <v>72</v>
      </c>
      <c r="BC48" s="344">
        <f>BB48*BB59*1.73/1000</f>
        <v>0.80964</v>
      </c>
      <c r="BD48" s="368"/>
      <c r="BE48" s="369">
        <v>71</v>
      </c>
      <c r="BF48" s="344">
        <f>BE48*BE59*1.73/1000</f>
        <v>0.798395</v>
      </c>
      <c r="BG48" s="368"/>
      <c r="BH48" s="361">
        <v>71</v>
      </c>
      <c r="BI48" s="344">
        <f>BH48*BH59*1.73/1000</f>
        <v>0.798395</v>
      </c>
      <c r="BJ48" s="363"/>
      <c r="BK48" s="369">
        <v>71</v>
      </c>
      <c r="BL48" s="344">
        <f>BK48*BK59*1.73/1000</f>
        <v>0.798395</v>
      </c>
      <c r="BM48" s="368"/>
      <c r="BN48" s="369">
        <v>71</v>
      </c>
      <c r="BO48" s="344">
        <f>BN48*BN59*1.73/1000</f>
        <v>0.798395</v>
      </c>
      <c r="BP48" s="368"/>
      <c r="BQ48" s="369">
        <v>71</v>
      </c>
      <c r="BR48" s="344">
        <f>BQ48*BQ59*1.73/1000</f>
        <v>0.798395</v>
      </c>
      <c r="BS48" s="368"/>
      <c r="BT48" s="361">
        <v>71</v>
      </c>
      <c r="BU48" s="344">
        <f>BT48*BT59*1.73/1000</f>
        <v>0.798395</v>
      </c>
      <c r="BV48" s="363"/>
      <c r="BW48" s="369">
        <v>70</v>
      </c>
      <c r="BX48" s="344">
        <f>BW48*BW59*1.73/1000</f>
        <v>0.78715</v>
      </c>
      <c r="BY48" s="368"/>
      <c r="BZ48" s="369">
        <v>70</v>
      </c>
      <c r="CA48" s="344">
        <f>BZ48*BZ59*1.73/1000</f>
        <v>0.78715</v>
      </c>
      <c r="CB48" s="368"/>
    </row>
    <row r="49" spans="1:80" s="358" customFormat="1" ht="14.25" customHeight="1">
      <c r="A49" s="272"/>
      <c r="B49" s="292"/>
      <c r="C49" s="376" t="s">
        <v>149</v>
      </c>
      <c r="D49" s="377"/>
      <c r="E49" s="361" t="s">
        <v>64</v>
      </c>
      <c r="F49" s="362"/>
      <c r="G49" s="362"/>
      <c r="H49" s="363"/>
      <c r="I49" s="369">
        <v>102</v>
      </c>
      <c r="J49" s="344">
        <f>I49*I59*1.73/1000</f>
        <v>1.14699</v>
      </c>
      <c r="K49" s="368"/>
      <c r="L49" s="361">
        <v>103</v>
      </c>
      <c r="M49" s="344">
        <f>L49*L59*1.73/1000</f>
        <v>1.158235</v>
      </c>
      <c r="N49" s="363"/>
      <c r="O49" s="369">
        <v>120</v>
      </c>
      <c r="P49" s="344">
        <f>O49*O59*1.73/1000</f>
        <v>1.3494000000000002</v>
      </c>
      <c r="Q49" s="368"/>
      <c r="R49" s="369">
        <v>119</v>
      </c>
      <c r="S49" s="344">
        <f>R49*R59*1.73/1000</f>
        <v>1.338155</v>
      </c>
      <c r="T49" s="368"/>
      <c r="U49" s="369">
        <v>105</v>
      </c>
      <c r="V49" s="344">
        <f>U49*U59*1.73/1000</f>
        <v>1.1807249999999998</v>
      </c>
      <c r="W49" s="368"/>
      <c r="X49" s="361">
        <v>86</v>
      </c>
      <c r="Y49" s="344">
        <f>X49*X59*1.73/1000</f>
        <v>0.96707</v>
      </c>
      <c r="Z49" s="363"/>
      <c r="AA49" s="369">
        <v>109</v>
      </c>
      <c r="AB49" s="344">
        <f>AA49*AA59*1.73/1000</f>
        <v>1.2257049999999998</v>
      </c>
      <c r="AC49" s="368"/>
      <c r="AD49" s="369">
        <v>101</v>
      </c>
      <c r="AE49" s="344">
        <f>AD49*AD59*1.73/1000</f>
        <v>1.1357449999999998</v>
      </c>
      <c r="AF49" s="368"/>
      <c r="AG49" s="369">
        <v>104</v>
      </c>
      <c r="AH49" s="344">
        <f>AG49*AG59*1.73/1000</f>
        <v>1.16948</v>
      </c>
      <c r="AI49" s="368"/>
      <c r="AJ49" s="361">
        <v>97</v>
      </c>
      <c r="AK49" s="344">
        <f>AJ49*AJ59*1.73/1000</f>
        <v>1.0907650000000002</v>
      </c>
      <c r="AL49" s="363"/>
      <c r="AM49" s="369">
        <v>107</v>
      </c>
      <c r="AN49" s="344">
        <f>AM49*AM59*1.73/1000</f>
        <v>1.203215</v>
      </c>
      <c r="AO49" s="368"/>
      <c r="AP49" s="369">
        <v>146</v>
      </c>
      <c r="AQ49" s="344">
        <f>AP49*AP59*1.73/1000</f>
        <v>1.64177</v>
      </c>
      <c r="AR49" s="368"/>
      <c r="AS49" s="369">
        <v>125</v>
      </c>
      <c r="AT49" s="344">
        <f>AS49*AS59*1.73/1000</f>
        <v>1.405625</v>
      </c>
      <c r="AU49" s="368"/>
      <c r="AV49" s="361">
        <v>68</v>
      </c>
      <c r="AW49" s="344">
        <f>AV49*AV59*1.73/1000</f>
        <v>0.76466</v>
      </c>
      <c r="AX49" s="363"/>
      <c r="AY49" s="369">
        <v>108</v>
      </c>
      <c r="AZ49" s="344">
        <f>AY49*AY59*1.73/1000</f>
        <v>1.21446</v>
      </c>
      <c r="BA49" s="368"/>
      <c r="BB49" s="369">
        <v>167</v>
      </c>
      <c r="BC49" s="344">
        <f>BB49*BB59*1.73/1000</f>
        <v>1.877915</v>
      </c>
      <c r="BD49" s="368"/>
      <c r="BE49" s="369">
        <v>111</v>
      </c>
      <c r="BF49" s="344">
        <f>BE49*BE59*1.73/1000</f>
        <v>1.248195</v>
      </c>
      <c r="BG49" s="368"/>
      <c r="BH49" s="361">
        <v>77</v>
      </c>
      <c r="BI49" s="344">
        <f>BH49*BH59*1.73/1000</f>
        <v>0.865865</v>
      </c>
      <c r="BJ49" s="363"/>
      <c r="BK49" s="369">
        <v>90</v>
      </c>
      <c r="BL49" s="344">
        <f>BK49*BK59*1.73/1000</f>
        <v>1.01205</v>
      </c>
      <c r="BM49" s="368"/>
      <c r="BN49" s="369">
        <v>105</v>
      </c>
      <c r="BO49" s="344">
        <f>BN49*BN59*1.73/1000</f>
        <v>1.1807249999999998</v>
      </c>
      <c r="BP49" s="368"/>
      <c r="BQ49" s="369">
        <v>113</v>
      </c>
      <c r="BR49" s="344">
        <f>BQ49*BQ59*1.73/1000</f>
        <v>1.2706849999999998</v>
      </c>
      <c r="BS49" s="368"/>
      <c r="BT49" s="361">
        <v>82</v>
      </c>
      <c r="BU49" s="344">
        <f>BT49*BT59*1.73/1000</f>
        <v>0.9220900000000001</v>
      </c>
      <c r="BV49" s="363"/>
      <c r="BW49" s="369">
        <v>105</v>
      </c>
      <c r="BX49" s="344">
        <f>BW49*BW59*1.73/1000</f>
        <v>1.1807249999999998</v>
      </c>
      <c r="BY49" s="368"/>
      <c r="BZ49" s="369">
        <v>95</v>
      </c>
      <c r="CA49" s="344">
        <f>BZ49*BZ59*1.73/1000</f>
        <v>1.068275</v>
      </c>
      <c r="CB49" s="368"/>
    </row>
    <row r="50" spans="1:80" s="358" customFormat="1" ht="14.25" customHeight="1">
      <c r="A50" s="272"/>
      <c r="B50" s="292"/>
      <c r="C50" s="359" t="s">
        <v>145</v>
      </c>
      <c r="D50" s="360"/>
      <c r="E50" s="361" t="s">
        <v>65</v>
      </c>
      <c r="F50" s="362"/>
      <c r="G50" s="362"/>
      <c r="H50" s="363"/>
      <c r="I50" s="369">
        <v>122</v>
      </c>
      <c r="J50" s="344">
        <f>I50*I59*1.73/1000</f>
        <v>1.3718899999999998</v>
      </c>
      <c r="K50" s="368"/>
      <c r="L50" s="361">
        <v>102</v>
      </c>
      <c r="M50" s="344">
        <f>L50*L59*1.73/1000</f>
        <v>1.14699</v>
      </c>
      <c r="N50" s="363"/>
      <c r="O50" s="369">
        <v>116</v>
      </c>
      <c r="P50" s="344">
        <f>O50*O59*1.73/1000</f>
        <v>1.3044200000000001</v>
      </c>
      <c r="Q50" s="368"/>
      <c r="R50" s="369">
        <v>160</v>
      </c>
      <c r="S50" s="344">
        <f>R50*R59*1.73/1000</f>
        <v>1.7992000000000001</v>
      </c>
      <c r="T50" s="368"/>
      <c r="U50" s="369">
        <v>202</v>
      </c>
      <c r="V50" s="344">
        <f>U50*U59*1.73/1000</f>
        <v>2.2714899999999996</v>
      </c>
      <c r="W50" s="368"/>
      <c r="X50" s="361">
        <v>172</v>
      </c>
      <c r="Y50" s="344">
        <f>X50*X59*1.73/1000</f>
        <v>1.93414</v>
      </c>
      <c r="Z50" s="363"/>
      <c r="AA50" s="369">
        <v>195</v>
      </c>
      <c r="AB50" s="344">
        <f>AA50*AA59*1.73/1000</f>
        <v>2.192775</v>
      </c>
      <c r="AC50" s="368"/>
      <c r="AD50" s="369">
        <v>191</v>
      </c>
      <c r="AE50" s="344">
        <f>AD50*AD59*1.73/1000</f>
        <v>2.147795</v>
      </c>
      <c r="AF50" s="368"/>
      <c r="AG50" s="369">
        <v>193</v>
      </c>
      <c r="AH50" s="344">
        <f>AG50*AG59*1.73/1000</f>
        <v>2.170285</v>
      </c>
      <c r="AI50" s="368"/>
      <c r="AJ50" s="361">
        <v>157</v>
      </c>
      <c r="AK50" s="344">
        <f>AJ50*AJ59*1.73/1000</f>
        <v>1.7654649999999998</v>
      </c>
      <c r="AL50" s="363"/>
      <c r="AM50" s="369">
        <v>182</v>
      </c>
      <c r="AN50" s="344">
        <f>AM50*AM59*1.73/1000</f>
        <v>2.04659</v>
      </c>
      <c r="AO50" s="368"/>
      <c r="AP50" s="369">
        <v>182</v>
      </c>
      <c r="AQ50" s="344">
        <f>AP50*AP59*1.73/1000</f>
        <v>2.04659</v>
      </c>
      <c r="AR50" s="368"/>
      <c r="AS50" s="369">
        <v>173</v>
      </c>
      <c r="AT50" s="344">
        <f>AS50*AS59*1.73/1000</f>
        <v>1.945385</v>
      </c>
      <c r="AU50" s="368"/>
      <c r="AV50" s="361">
        <v>149</v>
      </c>
      <c r="AW50" s="344">
        <f>AV50*AV59*1.73/1000</f>
        <v>1.6755049999999998</v>
      </c>
      <c r="AX50" s="363"/>
      <c r="AY50" s="369">
        <v>199</v>
      </c>
      <c r="AZ50" s="344">
        <f>AY50*AY59*1.73/1000</f>
        <v>2.237755</v>
      </c>
      <c r="BA50" s="368"/>
      <c r="BB50" s="369">
        <v>225</v>
      </c>
      <c r="BC50" s="344">
        <f>BB50*BB59*1.73/1000</f>
        <v>2.530125</v>
      </c>
      <c r="BD50" s="368"/>
      <c r="BE50" s="369">
        <v>178</v>
      </c>
      <c r="BF50" s="344">
        <f>BE50*BE59*1.73/1000</f>
        <v>2.00161</v>
      </c>
      <c r="BG50" s="368"/>
      <c r="BH50" s="361">
        <v>146</v>
      </c>
      <c r="BI50" s="344">
        <f>BH50*BH59*1.73/1000</f>
        <v>1.64177</v>
      </c>
      <c r="BJ50" s="363"/>
      <c r="BK50" s="369">
        <v>148</v>
      </c>
      <c r="BL50" s="344">
        <f>BK50*BK59*1.73/1000</f>
        <v>1.66426</v>
      </c>
      <c r="BM50" s="368"/>
      <c r="BN50" s="369">
        <v>145</v>
      </c>
      <c r="BO50" s="344">
        <f>BN50*BN59*1.73/1000</f>
        <v>1.630525</v>
      </c>
      <c r="BP50" s="368"/>
      <c r="BQ50" s="369">
        <v>154</v>
      </c>
      <c r="BR50" s="344">
        <f>BQ50*BQ59*1.73/1000</f>
        <v>1.73173</v>
      </c>
      <c r="BS50" s="368"/>
      <c r="BT50" s="361">
        <v>120</v>
      </c>
      <c r="BU50" s="344">
        <f>BT50*BT59*1.73/1000</f>
        <v>1.3494000000000002</v>
      </c>
      <c r="BV50" s="363"/>
      <c r="BW50" s="369">
        <v>170</v>
      </c>
      <c r="BX50" s="344">
        <f>BW50*BW59*1.73/1000</f>
        <v>1.91165</v>
      </c>
      <c r="BY50" s="368"/>
      <c r="BZ50" s="369">
        <v>156</v>
      </c>
      <c r="CA50" s="344">
        <f>BZ50*BZ59*1.73/1000</f>
        <v>1.7542200000000001</v>
      </c>
      <c r="CB50" s="368"/>
    </row>
    <row r="51" spans="1:80" s="358" customFormat="1" ht="14.25" customHeight="1">
      <c r="A51" s="272"/>
      <c r="B51" s="292"/>
      <c r="C51" s="376" t="s">
        <v>146</v>
      </c>
      <c r="D51" s="377"/>
      <c r="E51" s="361" t="s">
        <v>66</v>
      </c>
      <c r="F51" s="362"/>
      <c r="G51" s="362"/>
      <c r="H51" s="363"/>
      <c r="I51" s="369">
        <v>-543</v>
      </c>
      <c r="J51" s="344">
        <f>I51*I59*1.73/1000</f>
        <v>-6.106034999999999</v>
      </c>
      <c r="K51" s="368"/>
      <c r="L51" s="361">
        <v>-587</v>
      </c>
      <c r="M51" s="344">
        <f>L51*L59*1.73/1000</f>
        <v>-6.600815</v>
      </c>
      <c r="N51" s="363"/>
      <c r="O51" s="369">
        <v>-595</v>
      </c>
      <c r="P51" s="344">
        <f>O51*O59*1.73/1000</f>
        <v>-6.6907749999999995</v>
      </c>
      <c r="Q51" s="368"/>
      <c r="R51" s="369">
        <v>-544</v>
      </c>
      <c r="S51" s="344">
        <f>R51*R59*1.73/1000</f>
        <v>-6.11728</v>
      </c>
      <c r="T51" s="368"/>
      <c r="U51" s="369">
        <v>-597</v>
      </c>
      <c r="V51" s="344">
        <f>U51*U59*1.73/1000</f>
        <v>-6.713265000000001</v>
      </c>
      <c r="W51" s="368"/>
      <c r="X51" s="361">
        <v>-599</v>
      </c>
      <c r="Y51" s="344">
        <f>X51*X59*1.73/1000</f>
        <v>-6.735755</v>
      </c>
      <c r="Z51" s="363"/>
      <c r="AA51" s="369">
        <v>-597</v>
      </c>
      <c r="AB51" s="344">
        <f>AA51*AA59*1.73/1000</f>
        <v>-6.713265000000001</v>
      </c>
      <c r="AC51" s="368"/>
      <c r="AD51" s="369">
        <v>-577</v>
      </c>
      <c r="AE51" s="344">
        <f>AD51*AD59*1.73/1000</f>
        <v>-6.488365</v>
      </c>
      <c r="AF51" s="368"/>
      <c r="AG51" s="369">
        <v>-592</v>
      </c>
      <c r="AH51" s="344">
        <f>AG51*AG59*1.73/1000</f>
        <v>-6.65704</v>
      </c>
      <c r="AI51" s="368"/>
      <c r="AJ51" s="361">
        <v>-586</v>
      </c>
      <c r="AK51" s="344">
        <f>AJ51*AJ59*1.73/1000</f>
        <v>-6.58957</v>
      </c>
      <c r="AL51" s="363"/>
      <c r="AM51" s="369">
        <v>-594</v>
      </c>
      <c r="AN51" s="344">
        <f>AM51*AM59*1.73/1000</f>
        <v>-6.67953</v>
      </c>
      <c r="AO51" s="368"/>
      <c r="AP51" s="369">
        <v>-590</v>
      </c>
      <c r="AQ51" s="344">
        <f>AP51*AP59*1.73/1000</f>
        <v>-6.63455</v>
      </c>
      <c r="AR51" s="368"/>
      <c r="AS51" s="369">
        <v>-590</v>
      </c>
      <c r="AT51" s="344">
        <f>AS51*AS59*1.73/1000</f>
        <v>-6.63455</v>
      </c>
      <c r="AU51" s="368"/>
      <c r="AV51" s="361">
        <v>-585</v>
      </c>
      <c r="AW51" s="344">
        <f>AV51*AV59*1.73/1000</f>
        <v>-6.5783249999999995</v>
      </c>
      <c r="AX51" s="363"/>
      <c r="AY51" s="369">
        <v>-598</v>
      </c>
      <c r="AZ51" s="344">
        <f>AY51*AY59*1.73/1000</f>
        <v>-6.72451</v>
      </c>
      <c r="BA51" s="368"/>
      <c r="BB51" s="369">
        <v>-573</v>
      </c>
      <c r="BC51" s="344">
        <f>BB51*BB59*1.73/1000</f>
        <v>-6.443385</v>
      </c>
      <c r="BD51" s="368"/>
      <c r="BE51" s="369">
        <v>-583</v>
      </c>
      <c r="BF51" s="344">
        <f>BE51*BE59*1.73/1000</f>
        <v>-6.555835</v>
      </c>
      <c r="BG51" s="368"/>
      <c r="BH51" s="361">
        <v>-595</v>
      </c>
      <c r="BI51" s="344">
        <f>BH51*BH59*1.73/1000</f>
        <v>-6.6907749999999995</v>
      </c>
      <c r="BJ51" s="363"/>
      <c r="BK51" s="369">
        <v>-596</v>
      </c>
      <c r="BL51" s="344">
        <f>BK51*BK59*1.73/1000</f>
        <v>-6.702019999999999</v>
      </c>
      <c r="BM51" s="368"/>
      <c r="BN51" s="369">
        <v>-589</v>
      </c>
      <c r="BO51" s="344">
        <f>BN51*BN59*1.73/1000</f>
        <v>-6.623305</v>
      </c>
      <c r="BP51" s="368"/>
      <c r="BQ51" s="369">
        <v>-591</v>
      </c>
      <c r="BR51" s="344">
        <f>BQ51*BQ59*1.73/1000</f>
        <v>-6.645795</v>
      </c>
      <c r="BS51" s="368"/>
      <c r="BT51" s="361">
        <v>-594</v>
      </c>
      <c r="BU51" s="344">
        <f>BT51*BT59*1.73/1000</f>
        <v>-6.67953</v>
      </c>
      <c r="BV51" s="363"/>
      <c r="BW51" s="369">
        <v>-593</v>
      </c>
      <c r="BX51" s="344">
        <f>BW51*BW59*1.73/1000</f>
        <v>-6.668285</v>
      </c>
      <c r="BY51" s="368"/>
      <c r="BZ51" s="369">
        <v>-598</v>
      </c>
      <c r="CA51" s="344">
        <f>BZ51*BZ59*1.73/1000</f>
        <v>-6.72451</v>
      </c>
      <c r="CB51" s="368"/>
    </row>
    <row r="52" spans="1:80" s="358" customFormat="1" ht="14.25" customHeight="1">
      <c r="A52" s="272"/>
      <c r="B52" s="292"/>
      <c r="C52" s="376" t="s">
        <v>151</v>
      </c>
      <c r="D52" s="377"/>
      <c r="E52" s="361" t="s">
        <v>55</v>
      </c>
      <c r="F52" s="362"/>
      <c r="G52" s="362"/>
      <c r="H52" s="363"/>
      <c r="I52" s="369">
        <v>400</v>
      </c>
      <c r="J52" s="344">
        <f>I52*I61*I59*1.73/1000</f>
        <v>2.38394</v>
      </c>
      <c r="K52" s="368"/>
      <c r="L52" s="361">
        <v>420</v>
      </c>
      <c r="M52" s="344">
        <f>L52*L61*L59*1.73/1000</f>
        <v>1.9080516</v>
      </c>
      <c r="N52" s="363"/>
      <c r="O52" s="369">
        <v>405</v>
      </c>
      <c r="P52" s="344">
        <f>O52*O61*O59*1.73/1000</f>
        <v>2.199690675</v>
      </c>
      <c r="Q52" s="368"/>
      <c r="R52" s="369">
        <v>415</v>
      </c>
      <c r="S52" s="344">
        <f>R52*R61*R59*1.73/1000</f>
        <v>2.82800505</v>
      </c>
      <c r="T52" s="368"/>
      <c r="U52" s="369">
        <v>410</v>
      </c>
      <c r="V52" s="344">
        <f>U52*U61*U59*1.73/1000</f>
        <v>1.8072964000000002</v>
      </c>
      <c r="W52" s="368"/>
      <c r="X52" s="361">
        <v>410</v>
      </c>
      <c r="Y52" s="344">
        <f>X52*X61*X59*1.73/1000</f>
        <v>1.6782038</v>
      </c>
      <c r="Z52" s="363"/>
      <c r="AA52" s="369">
        <v>400</v>
      </c>
      <c r="AB52" s="344">
        <f>AA52*AA61*AA59*1.73/1000</f>
        <v>2.4559080000000004</v>
      </c>
      <c r="AC52" s="368"/>
      <c r="AD52" s="369">
        <v>400</v>
      </c>
      <c r="AE52" s="344">
        <f>AD52*AD61*AD59*1.73/1000</f>
        <v>2.9731780000000003</v>
      </c>
      <c r="AF52" s="368"/>
      <c r="AG52" s="369">
        <v>410</v>
      </c>
      <c r="AH52" s="344">
        <f>AG52*AG61*AG59*1.73/1000</f>
        <v>2.7570490999999997</v>
      </c>
      <c r="AI52" s="368"/>
      <c r="AJ52" s="361">
        <v>420</v>
      </c>
      <c r="AK52" s="344">
        <f>AJ52*AJ61*AJ59*1.73/1000</f>
        <v>2.7628964999999996</v>
      </c>
      <c r="AL52" s="363"/>
      <c r="AM52" s="369">
        <v>400</v>
      </c>
      <c r="AN52" s="344">
        <f>AM52*AM61*AM59*1.73/1000</f>
        <v>2.379442</v>
      </c>
      <c r="AO52" s="368"/>
      <c r="AP52" s="369">
        <v>340</v>
      </c>
      <c r="AQ52" s="344">
        <f>AP52*AP61*AP59*1.73/1000</f>
        <v>2.2136906999999995</v>
      </c>
      <c r="AR52" s="368"/>
      <c r="AS52" s="369">
        <v>360</v>
      </c>
      <c r="AT52" s="344">
        <f>AS52*AS61*AS59*1.73/1000</f>
        <v>2.6232336</v>
      </c>
      <c r="AU52" s="368"/>
      <c r="AV52" s="361">
        <v>400</v>
      </c>
      <c r="AW52" s="344">
        <f>AV52*AV61*AV59*1.73/1000</f>
        <v>2.172534</v>
      </c>
      <c r="AX52" s="363"/>
      <c r="AY52" s="369">
        <v>425</v>
      </c>
      <c r="AZ52" s="344">
        <f>AY52*AY61*AY59*1.73/1000</f>
        <v>3.1590016249999997</v>
      </c>
      <c r="BA52" s="368"/>
      <c r="BB52" s="369">
        <v>405</v>
      </c>
      <c r="BC52" s="344">
        <f>BB52*BB61*BB59*1.73/1000</f>
        <v>3.54318705</v>
      </c>
      <c r="BD52" s="368"/>
      <c r="BE52" s="369">
        <v>400</v>
      </c>
      <c r="BF52" s="344">
        <f>BE52*BE61*BE59*1.73/1000</f>
        <v>3.243058</v>
      </c>
      <c r="BG52" s="368"/>
      <c r="BH52" s="361">
        <v>400</v>
      </c>
      <c r="BI52" s="344">
        <f>BH52*BH61*BH59*1.73/1000</f>
        <v>2.253498</v>
      </c>
      <c r="BJ52" s="363"/>
      <c r="BK52" s="369">
        <v>375</v>
      </c>
      <c r="BL52" s="344">
        <f>BK52*BK61*BK59*1.73/1000</f>
        <v>2.3783174999999996</v>
      </c>
      <c r="BM52" s="368"/>
      <c r="BN52" s="369">
        <v>380</v>
      </c>
      <c r="BO52" s="344">
        <f>BN52*BN61*BN59*1.73/1000</f>
        <v>2.8031535999999995</v>
      </c>
      <c r="BP52" s="368"/>
      <c r="BQ52" s="369">
        <v>400</v>
      </c>
      <c r="BR52" s="344">
        <f>BQ52*BQ61*BQ59*1.73/1000</f>
        <v>3.0181580000000006</v>
      </c>
      <c r="BS52" s="368"/>
      <c r="BT52" s="361">
        <v>405</v>
      </c>
      <c r="BU52" s="344">
        <f>BT52*BT61*BT59*1.73/1000</f>
        <v>1.43002665</v>
      </c>
      <c r="BV52" s="363"/>
      <c r="BW52" s="369">
        <v>405</v>
      </c>
      <c r="BX52" s="344">
        <f>BW52*BW61*BW59*1.73/1000</f>
        <v>2.791739925</v>
      </c>
      <c r="BY52" s="368"/>
      <c r="BZ52" s="369">
        <v>410</v>
      </c>
      <c r="CA52" s="344">
        <f>BZ52*BZ61*BZ59*1.73/1000</f>
        <v>3.1535477999999997</v>
      </c>
      <c r="CB52" s="368"/>
    </row>
    <row r="53" spans="1:80" s="358" customFormat="1" ht="14.25" customHeight="1">
      <c r="A53" s="272"/>
      <c r="B53" s="292"/>
      <c r="C53" s="359" t="s">
        <v>157</v>
      </c>
      <c r="D53" s="360"/>
      <c r="E53" s="361" t="s">
        <v>67</v>
      </c>
      <c r="F53" s="362"/>
      <c r="G53" s="362"/>
      <c r="H53" s="363"/>
      <c r="I53" s="369">
        <v>25</v>
      </c>
      <c r="J53" s="344">
        <f>I53*I59*1.73/1000</f>
        <v>0.281125</v>
      </c>
      <c r="K53" s="368"/>
      <c r="L53" s="361">
        <v>26</v>
      </c>
      <c r="M53" s="344">
        <f>L53*L59*1.73/1000</f>
        <v>0.29237</v>
      </c>
      <c r="N53" s="363"/>
      <c r="O53" s="369">
        <v>25</v>
      </c>
      <c r="P53" s="344">
        <f>O53*O59*1.73/1000</f>
        <v>0.281125</v>
      </c>
      <c r="Q53" s="368"/>
      <c r="R53" s="369">
        <v>25</v>
      </c>
      <c r="S53" s="344">
        <f>R53*R59*1.73/1000</f>
        <v>0.281125</v>
      </c>
      <c r="T53" s="368"/>
      <c r="U53" s="369">
        <v>25</v>
      </c>
      <c r="V53" s="344">
        <f>U53*U59*1.73/1000</f>
        <v>0.281125</v>
      </c>
      <c r="W53" s="368"/>
      <c r="X53" s="361">
        <v>26</v>
      </c>
      <c r="Y53" s="344">
        <f>X53*X59*1.73/1000</f>
        <v>0.29237</v>
      </c>
      <c r="Z53" s="363"/>
      <c r="AA53" s="369">
        <v>25</v>
      </c>
      <c r="AB53" s="344">
        <f>AA53*AA59*1.73/1000</f>
        <v>0.281125</v>
      </c>
      <c r="AC53" s="368"/>
      <c r="AD53" s="369">
        <v>26</v>
      </c>
      <c r="AE53" s="344">
        <f>AD53*AD59*1.73/1000</f>
        <v>0.29237</v>
      </c>
      <c r="AF53" s="368"/>
      <c r="AG53" s="369">
        <v>25</v>
      </c>
      <c r="AH53" s="344">
        <f>AG53*AG59*1.73/1000</f>
        <v>0.281125</v>
      </c>
      <c r="AI53" s="368"/>
      <c r="AJ53" s="361">
        <v>25</v>
      </c>
      <c r="AK53" s="344">
        <f>AJ53*AJ59*1.73/1000</f>
        <v>0.281125</v>
      </c>
      <c r="AL53" s="363"/>
      <c r="AM53" s="369">
        <v>26</v>
      </c>
      <c r="AN53" s="344">
        <f>AM53*AM59*1.73/1000</f>
        <v>0.29237</v>
      </c>
      <c r="AO53" s="368"/>
      <c r="AP53" s="369">
        <v>26</v>
      </c>
      <c r="AQ53" s="344">
        <f>AP53*AP59*1.73/1000</f>
        <v>0.29237</v>
      </c>
      <c r="AR53" s="368"/>
      <c r="AS53" s="369">
        <v>26</v>
      </c>
      <c r="AT53" s="344">
        <f>AS53*AS59*1.73/1000</f>
        <v>0.29237</v>
      </c>
      <c r="AU53" s="368"/>
      <c r="AV53" s="361">
        <v>25</v>
      </c>
      <c r="AW53" s="344">
        <f>AV53*AV59*1.73/1000</f>
        <v>0.281125</v>
      </c>
      <c r="AX53" s="363"/>
      <c r="AY53" s="369">
        <v>25</v>
      </c>
      <c r="AZ53" s="344">
        <f>AY53*AY59*1.73/1000</f>
        <v>0.281125</v>
      </c>
      <c r="BA53" s="368"/>
      <c r="BB53" s="369">
        <v>26</v>
      </c>
      <c r="BC53" s="344">
        <f>BB53*BB59*1.73/1000</f>
        <v>0.29237</v>
      </c>
      <c r="BD53" s="368"/>
      <c r="BE53" s="369">
        <v>25</v>
      </c>
      <c r="BF53" s="344">
        <f>BE53*BE59*1.73/1000</f>
        <v>0.281125</v>
      </c>
      <c r="BG53" s="368"/>
      <c r="BH53" s="361">
        <v>25</v>
      </c>
      <c r="BI53" s="344">
        <f>BH53*BH59*1.73/1000</f>
        <v>0.281125</v>
      </c>
      <c r="BJ53" s="363"/>
      <c r="BK53" s="369">
        <v>25</v>
      </c>
      <c r="BL53" s="344">
        <f>BK53*BK59*1.73/1000</f>
        <v>0.281125</v>
      </c>
      <c r="BM53" s="368"/>
      <c r="BN53" s="369">
        <v>25</v>
      </c>
      <c r="BO53" s="344">
        <f>BN53*BN59*1.73/1000</f>
        <v>0.281125</v>
      </c>
      <c r="BP53" s="368"/>
      <c r="BQ53" s="369">
        <v>25</v>
      </c>
      <c r="BR53" s="344">
        <f>BQ53*BQ59*1.73/1000</f>
        <v>0.281125</v>
      </c>
      <c r="BS53" s="368"/>
      <c r="BT53" s="361">
        <v>25</v>
      </c>
      <c r="BU53" s="344">
        <f>BT53*BT59*1.73/1000</f>
        <v>0.281125</v>
      </c>
      <c r="BV53" s="363"/>
      <c r="BW53" s="369">
        <v>26</v>
      </c>
      <c r="BX53" s="344">
        <f>BW53*BW59*1.73/1000</f>
        <v>0.29237</v>
      </c>
      <c r="BY53" s="368"/>
      <c r="BZ53" s="369">
        <v>25</v>
      </c>
      <c r="CA53" s="344">
        <f>BZ53*BZ59*1.73/1000</f>
        <v>0.281125</v>
      </c>
      <c r="CB53" s="368"/>
    </row>
    <row r="54" spans="1:80" ht="14.25" customHeight="1" thickBot="1">
      <c r="A54" s="272"/>
      <c r="B54" s="293"/>
      <c r="C54" s="299" t="s">
        <v>154</v>
      </c>
      <c r="D54" s="300"/>
      <c r="E54" s="49"/>
      <c r="F54" s="45"/>
      <c r="G54" s="45"/>
      <c r="H54" s="47"/>
      <c r="I54" s="76">
        <f aca="true" t="shared" si="5" ref="I54:T54">SUM(I46:I53)</f>
        <v>283.2</v>
      </c>
      <c r="J54" s="108">
        <f t="shared" si="5"/>
        <v>1.0705240000000005</v>
      </c>
      <c r="K54" s="77">
        <f t="shared" si="5"/>
        <v>0</v>
      </c>
      <c r="L54" s="76">
        <f t="shared" si="5"/>
        <v>237.3</v>
      </c>
      <c r="M54" s="108">
        <f t="shared" si="5"/>
        <v>-0.14640990000000031</v>
      </c>
      <c r="N54" s="77">
        <f t="shared" si="5"/>
        <v>0</v>
      </c>
      <c r="O54" s="76">
        <f t="shared" si="5"/>
        <v>270.3</v>
      </c>
      <c r="P54" s="108">
        <f t="shared" si="5"/>
        <v>0.6849891750000003</v>
      </c>
      <c r="Q54" s="77">
        <f t="shared" si="5"/>
        <v>0</v>
      </c>
      <c r="R54" s="384">
        <f t="shared" si="5"/>
        <v>371.2</v>
      </c>
      <c r="S54" s="108">
        <f t="shared" si="5"/>
        <v>2.3354740499999997</v>
      </c>
      <c r="T54" s="77">
        <f t="shared" si="5"/>
        <v>0</v>
      </c>
      <c r="U54" s="76">
        <f aca="true" t="shared" si="6" ref="U54:CB54">SUM(U46:U53)</f>
        <v>322.3</v>
      </c>
      <c r="V54" s="108">
        <f t="shared" si="6"/>
        <v>0.8211098999999995</v>
      </c>
      <c r="W54" s="77">
        <f t="shared" si="6"/>
        <v>0</v>
      </c>
      <c r="X54" s="76">
        <f t="shared" si="6"/>
        <v>273.3</v>
      </c>
      <c r="Y54" s="108">
        <f t="shared" si="6"/>
        <v>0.14101229999999942</v>
      </c>
      <c r="Z54" s="77">
        <f t="shared" si="6"/>
        <v>0</v>
      </c>
      <c r="AA54" s="76">
        <f t="shared" si="6"/>
        <v>308.2</v>
      </c>
      <c r="AB54" s="108">
        <f t="shared" si="6"/>
        <v>1.4236169999999995</v>
      </c>
      <c r="AC54" s="77">
        <f t="shared" si="6"/>
        <v>0</v>
      </c>
      <c r="AD54" s="384">
        <f t="shared" si="6"/>
        <v>323.3</v>
      </c>
      <c r="AE54" s="108">
        <f t="shared" si="6"/>
        <v>2.1106864999999995</v>
      </c>
      <c r="AF54" s="77">
        <f t="shared" si="6"/>
        <v>0</v>
      </c>
      <c r="AG54" s="76">
        <f t="shared" si="6"/>
        <v>309.3</v>
      </c>
      <c r="AH54" s="108">
        <f t="shared" si="6"/>
        <v>1.624677599999999</v>
      </c>
      <c r="AI54" s="77">
        <f t="shared" si="6"/>
        <v>0</v>
      </c>
      <c r="AJ54" s="76">
        <f t="shared" si="6"/>
        <v>282.3</v>
      </c>
      <c r="AK54" s="108">
        <f t="shared" si="6"/>
        <v>1.2144599999999992</v>
      </c>
      <c r="AL54" s="77">
        <f t="shared" si="6"/>
        <v>0</v>
      </c>
      <c r="AM54" s="76">
        <f t="shared" si="6"/>
        <v>287.3</v>
      </c>
      <c r="AN54" s="108">
        <f t="shared" si="6"/>
        <v>1.1121305000000001</v>
      </c>
      <c r="AO54" s="77">
        <f t="shared" si="6"/>
        <v>0</v>
      </c>
      <c r="AP54" s="76">
        <f t="shared" si="6"/>
        <v>272.3</v>
      </c>
      <c r="AQ54" s="108">
        <f t="shared" si="6"/>
        <v>1.4524041999999997</v>
      </c>
      <c r="AR54" s="77">
        <f t="shared" si="6"/>
        <v>0</v>
      </c>
      <c r="AS54" s="76">
        <f t="shared" si="6"/>
        <v>259.3</v>
      </c>
      <c r="AT54" s="108">
        <f t="shared" si="6"/>
        <v>1.4908620999999993</v>
      </c>
      <c r="AU54" s="77">
        <f t="shared" si="6"/>
        <v>0</v>
      </c>
      <c r="AV54" s="76">
        <f t="shared" si="6"/>
        <v>221.39999999999998</v>
      </c>
      <c r="AW54" s="108">
        <f t="shared" si="6"/>
        <v>0.16417700000000063</v>
      </c>
      <c r="AX54" s="77">
        <f t="shared" si="6"/>
        <v>0</v>
      </c>
      <c r="AY54" s="76">
        <f t="shared" si="6"/>
        <v>325.3</v>
      </c>
      <c r="AZ54" s="108">
        <f t="shared" si="6"/>
        <v>2.0378751249999993</v>
      </c>
      <c r="BA54" s="77">
        <f t="shared" si="6"/>
        <v>0</v>
      </c>
      <c r="BB54" s="76">
        <f t="shared" si="6"/>
        <v>427.29999999999995</v>
      </c>
      <c r="BC54" s="108">
        <f t="shared" si="6"/>
        <v>3.7939505499999995</v>
      </c>
      <c r="BD54" s="77">
        <f t="shared" si="6"/>
        <v>0</v>
      </c>
      <c r="BE54" s="76">
        <f t="shared" si="6"/>
        <v>299</v>
      </c>
      <c r="BF54" s="108">
        <f t="shared" si="6"/>
        <v>2.4073129999999994</v>
      </c>
      <c r="BG54" s="77">
        <f t="shared" si="6"/>
        <v>0</v>
      </c>
      <c r="BH54" s="76">
        <f t="shared" si="6"/>
        <v>218</v>
      </c>
      <c r="BI54" s="108">
        <f t="shared" si="6"/>
        <v>0.5069080000000004</v>
      </c>
      <c r="BJ54" s="77">
        <f t="shared" si="6"/>
        <v>0</v>
      </c>
      <c r="BK54" s="76">
        <f t="shared" si="6"/>
        <v>207</v>
      </c>
      <c r="BL54" s="108">
        <f t="shared" si="6"/>
        <v>0.7891575000000006</v>
      </c>
      <c r="BM54" s="77">
        <f t="shared" si="6"/>
        <v>0</v>
      </c>
      <c r="BN54" s="76">
        <f t="shared" si="6"/>
        <v>231</v>
      </c>
      <c r="BO54" s="108">
        <f t="shared" si="6"/>
        <v>1.4276485999999997</v>
      </c>
      <c r="BP54" s="77">
        <f t="shared" si="6"/>
        <v>0</v>
      </c>
      <c r="BQ54" s="76">
        <f t="shared" si="6"/>
        <v>266</v>
      </c>
      <c r="BR54" s="108">
        <f t="shared" si="6"/>
        <v>1.8113280000000012</v>
      </c>
      <c r="BS54" s="77">
        <f t="shared" si="6"/>
        <v>0</v>
      </c>
      <c r="BT54" s="76">
        <f t="shared" si="6"/>
        <v>203</v>
      </c>
      <c r="BU54" s="108">
        <f t="shared" si="6"/>
        <v>-0.44146334999999987</v>
      </c>
      <c r="BV54" s="77">
        <f t="shared" si="6"/>
        <v>0</v>
      </c>
      <c r="BW54" s="76">
        <f t="shared" si="6"/>
        <v>277.7</v>
      </c>
      <c r="BX54" s="108">
        <f t="shared" si="6"/>
        <v>1.3602514249999995</v>
      </c>
      <c r="BY54" s="77">
        <f t="shared" si="6"/>
        <v>0</v>
      </c>
      <c r="BZ54" s="76">
        <f t="shared" si="6"/>
        <v>335</v>
      </c>
      <c r="CA54" s="108">
        <f t="shared" si="6"/>
        <v>2.3101727999999992</v>
      </c>
      <c r="CB54" s="77">
        <f t="shared" si="6"/>
        <v>0</v>
      </c>
    </row>
    <row r="55" spans="1:80" ht="14.25" customHeight="1">
      <c r="A55" s="272"/>
      <c r="B55" s="229" t="s">
        <v>30</v>
      </c>
      <c r="C55" s="230"/>
      <c r="D55" s="269"/>
      <c r="E55" s="254" t="s">
        <v>5</v>
      </c>
      <c r="F55" s="255"/>
      <c r="G55" s="255"/>
      <c r="H55" s="256"/>
      <c r="I55" s="12"/>
      <c r="J55" s="13"/>
      <c r="K55" s="14"/>
      <c r="L55" s="15"/>
      <c r="M55" s="13"/>
      <c r="N55" s="16"/>
      <c r="O55" s="12"/>
      <c r="P55" s="13"/>
      <c r="Q55" s="14"/>
      <c r="R55" s="380"/>
      <c r="S55" s="16"/>
      <c r="T55" s="14"/>
      <c r="U55" s="12"/>
      <c r="V55" s="13"/>
      <c r="W55" s="14"/>
      <c r="X55" s="15"/>
      <c r="Y55" s="13"/>
      <c r="Z55" s="16"/>
      <c r="AA55" s="12"/>
      <c r="AB55" s="13"/>
      <c r="AC55" s="14"/>
      <c r="AD55" s="380"/>
      <c r="AE55" s="16"/>
      <c r="AF55" s="14"/>
      <c r="AG55" s="12"/>
      <c r="AH55" s="13"/>
      <c r="AI55" s="14"/>
      <c r="AJ55" s="15"/>
      <c r="AK55" s="13"/>
      <c r="AL55" s="16"/>
      <c r="AM55" s="12"/>
      <c r="AN55" s="13"/>
      <c r="AO55" s="14"/>
      <c r="AP55" s="12"/>
      <c r="AQ55" s="16"/>
      <c r="AR55" s="14"/>
      <c r="AS55" s="12"/>
      <c r="AT55" s="13"/>
      <c r="AU55" s="14"/>
      <c r="AV55" s="15"/>
      <c r="AW55" s="13"/>
      <c r="AX55" s="16"/>
      <c r="AY55" s="12"/>
      <c r="AZ55" s="13"/>
      <c r="BA55" s="14"/>
      <c r="BB55" s="12"/>
      <c r="BC55" s="16"/>
      <c r="BD55" s="14"/>
      <c r="BE55" s="12"/>
      <c r="BF55" s="13"/>
      <c r="BG55" s="14"/>
      <c r="BH55" s="15"/>
      <c r="BI55" s="13"/>
      <c r="BJ55" s="16"/>
      <c r="BK55" s="12"/>
      <c r="BL55" s="13"/>
      <c r="BM55" s="14"/>
      <c r="BN55" s="12"/>
      <c r="BO55" s="16"/>
      <c r="BP55" s="14"/>
      <c r="BQ55" s="12"/>
      <c r="BR55" s="13"/>
      <c r="BS55" s="14"/>
      <c r="BT55" s="15"/>
      <c r="BU55" s="13"/>
      <c r="BV55" s="16"/>
      <c r="BW55" s="12"/>
      <c r="BX55" s="13"/>
      <c r="BY55" s="14"/>
      <c r="BZ55" s="12"/>
      <c r="CA55" s="16"/>
      <c r="CB55" s="14"/>
    </row>
    <row r="56" spans="1:80" ht="14.25" customHeight="1" thickBot="1">
      <c r="A56" s="272"/>
      <c r="B56" s="214" t="s">
        <v>31</v>
      </c>
      <c r="C56" s="215"/>
      <c r="D56" s="216"/>
      <c r="E56" s="233" t="s">
        <v>5</v>
      </c>
      <c r="F56" s="234"/>
      <c r="G56" s="234"/>
      <c r="H56" s="235"/>
      <c r="I56" s="44"/>
      <c r="J56" s="45"/>
      <c r="K56" s="46"/>
      <c r="L56" s="49"/>
      <c r="M56" s="45"/>
      <c r="N56" s="47"/>
      <c r="O56" s="44"/>
      <c r="P56" s="45"/>
      <c r="Q56" s="46"/>
      <c r="R56" s="385"/>
      <c r="S56" s="47"/>
      <c r="T56" s="46"/>
      <c r="U56" s="44"/>
      <c r="V56" s="45"/>
      <c r="W56" s="46"/>
      <c r="X56" s="49"/>
      <c r="Y56" s="45"/>
      <c r="Z56" s="47"/>
      <c r="AA56" s="44"/>
      <c r="AB56" s="45"/>
      <c r="AC56" s="46"/>
      <c r="AD56" s="385"/>
      <c r="AE56" s="47"/>
      <c r="AF56" s="46"/>
      <c r="AG56" s="44"/>
      <c r="AH56" s="45"/>
      <c r="AI56" s="46"/>
      <c r="AJ56" s="49"/>
      <c r="AK56" s="45"/>
      <c r="AL56" s="47"/>
      <c r="AM56" s="44"/>
      <c r="AN56" s="45"/>
      <c r="AO56" s="46"/>
      <c r="AP56" s="44"/>
      <c r="AQ56" s="47"/>
      <c r="AR56" s="46"/>
      <c r="AS56" s="44"/>
      <c r="AT56" s="45"/>
      <c r="AU56" s="46"/>
      <c r="AV56" s="49"/>
      <c r="AW56" s="45"/>
      <c r="AX56" s="47"/>
      <c r="AY56" s="44"/>
      <c r="AZ56" s="45"/>
      <c r="BA56" s="46"/>
      <c r="BB56" s="44"/>
      <c r="BC56" s="47"/>
      <c r="BD56" s="46"/>
      <c r="BE56" s="44"/>
      <c r="BF56" s="45"/>
      <c r="BG56" s="46"/>
      <c r="BH56" s="49"/>
      <c r="BI56" s="45"/>
      <c r="BJ56" s="47"/>
      <c r="BK56" s="44"/>
      <c r="BL56" s="45"/>
      <c r="BM56" s="46"/>
      <c r="BN56" s="44"/>
      <c r="BO56" s="47"/>
      <c r="BP56" s="46"/>
      <c r="BQ56" s="44"/>
      <c r="BR56" s="45"/>
      <c r="BS56" s="46"/>
      <c r="BT56" s="49"/>
      <c r="BU56" s="45"/>
      <c r="BV56" s="47"/>
      <c r="BW56" s="44"/>
      <c r="BX56" s="45"/>
      <c r="BY56" s="46"/>
      <c r="BZ56" s="44"/>
      <c r="CA56" s="47"/>
      <c r="CB56" s="46"/>
    </row>
    <row r="57" spans="1:80" ht="14.25" customHeight="1">
      <c r="A57" s="272"/>
      <c r="B57" s="229" t="s">
        <v>9</v>
      </c>
      <c r="C57" s="285"/>
      <c r="D57" s="8" t="s">
        <v>7</v>
      </c>
      <c r="E57" s="217"/>
      <c r="F57" s="218"/>
      <c r="G57" s="218"/>
      <c r="H57" s="219"/>
      <c r="I57" s="12"/>
      <c r="J57" s="13"/>
      <c r="K57" s="14"/>
      <c r="L57" s="15"/>
      <c r="M57" s="13"/>
      <c r="N57" s="16"/>
      <c r="O57" s="12"/>
      <c r="P57" s="13"/>
      <c r="Q57" s="14"/>
      <c r="R57" s="380"/>
      <c r="S57" s="16"/>
      <c r="T57" s="14"/>
      <c r="U57" s="12"/>
      <c r="V57" s="13"/>
      <c r="W57" s="14"/>
      <c r="X57" s="15"/>
      <c r="Y57" s="13"/>
      <c r="Z57" s="16"/>
      <c r="AA57" s="12"/>
      <c r="AB57" s="13"/>
      <c r="AC57" s="14"/>
      <c r="AD57" s="380"/>
      <c r="AE57" s="16"/>
      <c r="AF57" s="14"/>
      <c r="AG57" s="12"/>
      <c r="AH57" s="13"/>
      <c r="AI57" s="14"/>
      <c r="AJ57" s="15"/>
      <c r="AK57" s="13"/>
      <c r="AL57" s="16"/>
      <c r="AM57" s="12"/>
      <c r="AN57" s="13"/>
      <c r="AO57" s="14"/>
      <c r="AP57" s="12"/>
      <c r="AQ57" s="16"/>
      <c r="AR57" s="14"/>
      <c r="AS57" s="12"/>
      <c r="AT57" s="13"/>
      <c r="AU57" s="14"/>
      <c r="AV57" s="15"/>
      <c r="AW57" s="13"/>
      <c r="AX57" s="16"/>
      <c r="AY57" s="12"/>
      <c r="AZ57" s="13"/>
      <c r="BA57" s="14"/>
      <c r="BB57" s="12"/>
      <c r="BC57" s="16"/>
      <c r="BD57" s="14"/>
      <c r="BE57" s="12"/>
      <c r="BF57" s="13"/>
      <c r="BG57" s="14"/>
      <c r="BH57" s="15"/>
      <c r="BI57" s="13"/>
      <c r="BJ57" s="16"/>
      <c r="BK57" s="12"/>
      <c r="BL57" s="13"/>
      <c r="BM57" s="14"/>
      <c r="BN57" s="12"/>
      <c r="BO57" s="16"/>
      <c r="BP57" s="14"/>
      <c r="BQ57" s="12"/>
      <c r="BR57" s="13"/>
      <c r="BS57" s="14"/>
      <c r="BT57" s="15"/>
      <c r="BU57" s="13"/>
      <c r="BV57" s="16"/>
      <c r="BW57" s="12"/>
      <c r="BX57" s="13"/>
      <c r="BY57" s="14"/>
      <c r="BZ57" s="12"/>
      <c r="CA57" s="16"/>
      <c r="CB57" s="14"/>
    </row>
    <row r="58" spans="1:80" ht="14.25" customHeight="1">
      <c r="A58" s="272"/>
      <c r="B58" s="231"/>
      <c r="C58" s="286"/>
      <c r="D58" s="18"/>
      <c r="E58" s="267"/>
      <c r="F58" s="298"/>
      <c r="G58" s="298"/>
      <c r="H58" s="268"/>
      <c r="I58" s="22"/>
      <c r="J58" s="23"/>
      <c r="K58" s="24"/>
      <c r="L58" s="25"/>
      <c r="M58" s="23"/>
      <c r="N58" s="26"/>
      <c r="O58" s="22"/>
      <c r="P58" s="23"/>
      <c r="Q58" s="24"/>
      <c r="R58" s="369"/>
      <c r="S58" s="26"/>
      <c r="T58" s="24"/>
      <c r="U58" s="22"/>
      <c r="V58" s="23"/>
      <c r="W58" s="24"/>
      <c r="X58" s="25"/>
      <c r="Y58" s="23"/>
      <c r="Z58" s="26"/>
      <c r="AA58" s="22"/>
      <c r="AB58" s="23"/>
      <c r="AC58" s="24"/>
      <c r="AD58" s="369"/>
      <c r="AE58" s="26"/>
      <c r="AF58" s="24"/>
      <c r="AG58" s="22"/>
      <c r="AH58" s="23"/>
      <c r="AI58" s="24"/>
      <c r="AJ58" s="25"/>
      <c r="AK58" s="23"/>
      <c r="AL58" s="26"/>
      <c r="AM58" s="22"/>
      <c r="AN58" s="23"/>
      <c r="AO58" s="24"/>
      <c r="AP58" s="22"/>
      <c r="AQ58" s="26"/>
      <c r="AR58" s="24"/>
      <c r="AS58" s="22"/>
      <c r="AT58" s="23"/>
      <c r="AU58" s="24"/>
      <c r="AV58" s="25"/>
      <c r="AW58" s="23"/>
      <c r="AX58" s="26"/>
      <c r="AY58" s="22"/>
      <c r="AZ58" s="23"/>
      <c r="BA58" s="24"/>
      <c r="BB58" s="22"/>
      <c r="BC58" s="26"/>
      <c r="BD58" s="24"/>
      <c r="BE58" s="22"/>
      <c r="BF58" s="23"/>
      <c r="BG58" s="24"/>
      <c r="BH58" s="25"/>
      <c r="BI58" s="23"/>
      <c r="BJ58" s="26"/>
      <c r="BK58" s="22"/>
      <c r="BL58" s="23"/>
      <c r="BM58" s="24"/>
      <c r="BN58" s="22"/>
      <c r="BO58" s="26"/>
      <c r="BP58" s="24"/>
      <c r="BQ58" s="22"/>
      <c r="BR58" s="23"/>
      <c r="BS58" s="24"/>
      <c r="BT58" s="25"/>
      <c r="BU58" s="23"/>
      <c r="BV58" s="26"/>
      <c r="BW58" s="22"/>
      <c r="BX58" s="23"/>
      <c r="BY58" s="24"/>
      <c r="BZ58" s="22"/>
      <c r="CA58" s="26"/>
      <c r="CB58" s="24"/>
    </row>
    <row r="59" spans="1:80" ht="14.25" customHeight="1" thickBot="1">
      <c r="A59" s="272"/>
      <c r="B59" s="220"/>
      <c r="C59" s="287"/>
      <c r="D59" s="27" t="s">
        <v>35</v>
      </c>
      <c r="E59" s="214"/>
      <c r="F59" s="215"/>
      <c r="G59" s="215"/>
      <c r="H59" s="216"/>
      <c r="I59" s="214">
        <v>6.5</v>
      </c>
      <c r="J59" s="215"/>
      <c r="K59" s="216"/>
      <c r="L59" s="214">
        <v>6.5</v>
      </c>
      <c r="M59" s="215"/>
      <c r="N59" s="216"/>
      <c r="O59" s="214">
        <v>6.5</v>
      </c>
      <c r="P59" s="215"/>
      <c r="Q59" s="216"/>
      <c r="R59" s="214">
        <v>6.5</v>
      </c>
      <c r="S59" s="215"/>
      <c r="T59" s="216"/>
      <c r="U59" s="214">
        <v>6.5</v>
      </c>
      <c r="V59" s="215"/>
      <c r="W59" s="216"/>
      <c r="X59" s="214">
        <v>6.5</v>
      </c>
      <c r="Y59" s="215"/>
      <c r="Z59" s="216"/>
      <c r="AA59" s="214">
        <v>6.5</v>
      </c>
      <c r="AB59" s="215"/>
      <c r="AC59" s="216"/>
      <c r="AD59" s="214">
        <v>6.5</v>
      </c>
      <c r="AE59" s="215"/>
      <c r="AF59" s="216"/>
      <c r="AG59" s="214">
        <v>6.5</v>
      </c>
      <c r="AH59" s="215"/>
      <c r="AI59" s="216"/>
      <c r="AJ59" s="214">
        <v>6.5</v>
      </c>
      <c r="AK59" s="215"/>
      <c r="AL59" s="216"/>
      <c r="AM59" s="214">
        <v>6.5</v>
      </c>
      <c r="AN59" s="215"/>
      <c r="AO59" s="216"/>
      <c r="AP59" s="214">
        <v>6.5</v>
      </c>
      <c r="AQ59" s="215"/>
      <c r="AR59" s="216"/>
      <c r="AS59" s="214">
        <v>6.5</v>
      </c>
      <c r="AT59" s="215"/>
      <c r="AU59" s="216"/>
      <c r="AV59" s="214">
        <v>6.5</v>
      </c>
      <c r="AW59" s="215"/>
      <c r="AX59" s="216"/>
      <c r="AY59" s="214">
        <v>6.5</v>
      </c>
      <c r="AZ59" s="215"/>
      <c r="BA59" s="216"/>
      <c r="BB59" s="214">
        <v>6.5</v>
      </c>
      <c r="BC59" s="215"/>
      <c r="BD59" s="216"/>
      <c r="BE59" s="214">
        <v>6.5</v>
      </c>
      <c r="BF59" s="215"/>
      <c r="BG59" s="216"/>
      <c r="BH59" s="214">
        <v>6.5</v>
      </c>
      <c r="BI59" s="215"/>
      <c r="BJ59" s="216"/>
      <c r="BK59" s="214">
        <v>6.5</v>
      </c>
      <c r="BL59" s="215"/>
      <c r="BM59" s="216"/>
      <c r="BN59" s="214">
        <v>6.5</v>
      </c>
      <c r="BO59" s="215"/>
      <c r="BP59" s="216"/>
      <c r="BQ59" s="214">
        <v>6.5</v>
      </c>
      <c r="BR59" s="215"/>
      <c r="BS59" s="216"/>
      <c r="BT59" s="214">
        <v>6.5</v>
      </c>
      <c r="BU59" s="215"/>
      <c r="BV59" s="216"/>
      <c r="BW59" s="214">
        <v>6.5</v>
      </c>
      <c r="BX59" s="215"/>
      <c r="BY59" s="216"/>
      <c r="BZ59" s="214">
        <v>6.5</v>
      </c>
      <c r="CA59" s="215"/>
      <c r="CB59" s="216"/>
    </row>
    <row r="60" spans="1:80" ht="14.25" customHeight="1">
      <c r="A60" s="272"/>
      <c r="B60" s="236" t="s">
        <v>16</v>
      </c>
      <c r="C60" s="237"/>
      <c r="D60" s="238"/>
      <c r="E60" s="254" t="s">
        <v>33</v>
      </c>
      <c r="F60" s="255"/>
      <c r="G60" s="255"/>
      <c r="H60" s="256"/>
      <c r="I60" s="217">
        <v>0.873</v>
      </c>
      <c r="J60" s="218"/>
      <c r="K60" s="219"/>
      <c r="L60" s="217">
        <v>0.887</v>
      </c>
      <c r="M60" s="218"/>
      <c r="N60" s="219"/>
      <c r="O60" s="217">
        <v>0.892</v>
      </c>
      <c r="P60" s="218"/>
      <c r="Q60" s="219"/>
      <c r="R60" s="217">
        <v>0.861</v>
      </c>
      <c r="S60" s="218"/>
      <c r="T60" s="219"/>
      <c r="U60" s="217">
        <v>0.875</v>
      </c>
      <c r="V60" s="218"/>
      <c r="W60" s="219"/>
      <c r="X60" s="217">
        <v>0.891</v>
      </c>
      <c r="Y60" s="218"/>
      <c r="Z60" s="219"/>
      <c r="AA60" s="217">
        <v>0.865</v>
      </c>
      <c r="AB60" s="218"/>
      <c r="AC60" s="219"/>
      <c r="AD60" s="217">
        <v>0.898</v>
      </c>
      <c r="AE60" s="218"/>
      <c r="AF60" s="219"/>
      <c r="AG60" s="217">
        <v>0.894</v>
      </c>
      <c r="AH60" s="218"/>
      <c r="AI60" s="219"/>
      <c r="AJ60" s="217">
        <v>0.926</v>
      </c>
      <c r="AK60" s="218"/>
      <c r="AL60" s="219"/>
      <c r="AM60" s="217">
        <v>0.923</v>
      </c>
      <c r="AN60" s="218"/>
      <c r="AO60" s="219"/>
      <c r="AP60" s="217">
        <v>0.924</v>
      </c>
      <c r="AQ60" s="218"/>
      <c r="AR60" s="219"/>
      <c r="AS60" s="217">
        <v>0.912</v>
      </c>
      <c r="AT60" s="218"/>
      <c r="AU60" s="219"/>
      <c r="AV60" s="217">
        <v>0.917</v>
      </c>
      <c r="AW60" s="218"/>
      <c r="AX60" s="219"/>
      <c r="AY60" s="217">
        <v>0.962</v>
      </c>
      <c r="AZ60" s="218"/>
      <c r="BA60" s="219"/>
      <c r="BB60" s="217">
        <v>0.951</v>
      </c>
      <c r="BC60" s="218"/>
      <c r="BD60" s="219"/>
      <c r="BE60" s="217">
        <v>0.928</v>
      </c>
      <c r="BF60" s="218"/>
      <c r="BG60" s="219"/>
      <c r="BH60" s="217">
        <v>0.926</v>
      </c>
      <c r="BI60" s="218"/>
      <c r="BJ60" s="219"/>
      <c r="BK60" s="217">
        <v>0.92</v>
      </c>
      <c r="BL60" s="218"/>
      <c r="BM60" s="219"/>
      <c r="BN60" s="217">
        <v>0.921</v>
      </c>
      <c r="BO60" s="218"/>
      <c r="BP60" s="219"/>
      <c r="BQ60" s="217">
        <v>0.925</v>
      </c>
      <c r="BR60" s="218"/>
      <c r="BS60" s="219"/>
      <c r="BT60" s="217">
        <v>0.911</v>
      </c>
      <c r="BU60" s="218"/>
      <c r="BV60" s="219"/>
      <c r="BW60" s="217">
        <v>0.91</v>
      </c>
      <c r="BX60" s="218"/>
      <c r="BY60" s="219"/>
      <c r="BZ60" s="217">
        <v>0.869</v>
      </c>
      <c r="CA60" s="218"/>
      <c r="CB60" s="219"/>
    </row>
    <row r="61" spans="1:80" ht="14.25" customHeight="1">
      <c r="A61" s="272"/>
      <c r="B61" s="239"/>
      <c r="C61" s="240"/>
      <c r="D61" s="241"/>
      <c r="E61" s="257" t="s">
        <v>34</v>
      </c>
      <c r="F61" s="258"/>
      <c r="G61" s="258"/>
      <c r="H61" s="259"/>
      <c r="I61" s="211">
        <v>0.53</v>
      </c>
      <c r="J61" s="212"/>
      <c r="K61" s="213"/>
      <c r="L61" s="211">
        <v>0.404</v>
      </c>
      <c r="M61" s="212"/>
      <c r="N61" s="213"/>
      <c r="O61" s="211">
        <v>0.483</v>
      </c>
      <c r="P61" s="212"/>
      <c r="Q61" s="213"/>
      <c r="R61" s="211">
        <v>0.606</v>
      </c>
      <c r="S61" s="212"/>
      <c r="T61" s="213"/>
      <c r="U61" s="211">
        <v>0.392</v>
      </c>
      <c r="V61" s="212"/>
      <c r="W61" s="213"/>
      <c r="X61" s="211">
        <v>0.364</v>
      </c>
      <c r="Y61" s="212"/>
      <c r="Z61" s="213"/>
      <c r="AA61" s="211">
        <v>0.546</v>
      </c>
      <c r="AB61" s="212"/>
      <c r="AC61" s="213"/>
      <c r="AD61" s="211">
        <v>0.661</v>
      </c>
      <c r="AE61" s="212"/>
      <c r="AF61" s="213"/>
      <c r="AG61" s="211">
        <v>0.598</v>
      </c>
      <c r="AH61" s="212"/>
      <c r="AI61" s="213"/>
      <c r="AJ61" s="211">
        <v>0.585</v>
      </c>
      <c r="AK61" s="212"/>
      <c r="AL61" s="213"/>
      <c r="AM61" s="211">
        <v>0.529</v>
      </c>
      <c r="AN61" s="212"/>
      <c r="AO61" s="213"/>
      <c r="AP61" s="211">
        <v>0.579</v>
      </c>
      <c r="AQ61" s="212"/>
      <c r="AR61" s="213"/>
      <c r="AS61" s="211">
        <v>0.648</v>
      </c>
      <c r="AT61" s="212"/>
      <c r="AU61" s="213"/>
      <c r="AV61" s="211">
        <v>0.483</v>
      </c>
      <c r="AW61" s="212"/>
      <c r="AX61" s="213"/>
      <c r="AY61" s="211">
        <v>0.661</v>
      </c>
      <c r="AZ61" s="212"/>
      <c r="BA61" s="213"/>
      <c r="BB61" s="211">
        <v>0.778</v>
      </c>
      <c r="BC61" s="212"/>
      <c r="BD61" s="213"/>
      <c r="BE61" s="211">
        <v>0.721</v>
      </c>
      <c r="BF61" s="212"/>
      <c r="BG61" s="213"/>
      <c r="BH61" s="211">
        <v>0.501</v>
      </c>
      <c r="BI61" s="212"/>
      <c r="BJ61" s="213"/>
      <c r="BK61" s="211">
        <v>0.564</v>
      </c>
      <c r="BL61" s="212"/>
      <c r="BM61" s="213"/>
      <c r="BN61" s="211">
        <v>0.656</v>
      </c>
      <c r="BO61" s="212"/>
      <c r="BP61" s="213"/>
      <c r="BQ61" s="211">
        <v>0.671</v>
      </c>
      <c r="BR61" s="212"/>
      <c r="BS61" s="213"/>
      <c r="BT61" s="211">
        <v>0.314</v>
      </c>
      <c r="BU61" s="212"/>
      <c r="BV61" s="213"/>
      <c r="BW61" s="211">
        <v>0.613</v>
      </c>
      <c r="BX61" s="212"/>
      <c r="BY61" s="213"/>
      <c r="BZ61" s="211">
        <v>0.684</v>
      </c>
      <c r="CA61" s="212"/>
      <c r="CB61" s="213"/>
    </row>
    <row r="62" spans="1:80" ht="14.25" customHeight="1">
      <c r="A62" s="272"/>
      <c r="B62" s="239"/>
      <c r="C62" s="240"/>
      <c r="D62" s="241"/>
      <c r="E62" s="257" t="s">
        <v>36</v>
      </c>
      <c r="F62" s="258"/>
      <c r="G62" s="258"/>
      <c r="H62" s="259"/>
      <c r="I62" s="211" t="s">
        <v>171</v>
      </c>
      <c r="J62" s="212"/>
      <c r="K62" s="213"/>
      <c r="L62" s="211" t="s">
        <v>171</v>
      </c>
      <c r="M62" s="212"/>
      <c r="N62" s="213"/>
      <c r="O62" s="211" t="s">
        <v>171</v>
      </c>
      <c r="P62" s="212"/>
      <c r="Q62" s="213"/>
      <c r="R62" s="211" t="s">
        <v>171</v>
      </c>
      <c r="S62" s="212"/>
      <c r="T62" s="213"/>
      <c r="U62" s="211" t="s">
        <v>171</v>
      </c>
      <c r="V62" s="212"/>
      <c r="W62" s="213"/>
      <c r="X62" s="211" t="s">
        <v>171</v>
      </c>
      <c r="Y62" s="212"/>
      <c r="Z62" s="213"/>
      <c r="AA62" s="211" t="s">
        <v>171</v>
      </c>
      <c r="AB62" s="212"/>
      <c r="AC62" s="213"/>
      <c r="AD62" s="211" t="s">
        <v>171</v>
      </c>
      <c r="AE62" s="212"/>
      <c r="AF62" s="213"/>
      <c r="AG62" s="211" t="s">
        <v>171</v>
      </c>
      <c r="AH62" s="212"/>
      <c r="AI62" s="213"/>
      <c r="AJ62" s="211" t="s">
        <v>171</v>
      </c>
      <c r="AK62" s="212"/>
      <c r="AL62" s="213"/>
      <c r="AM62" s="211" t="s">
        <v>171</v>
      </c>
      <c r="AN62" s="212"/>
      <c r="AO62" s="213"/>
      <c r="AP62" s="211" t="s">
        <v>171</v>
      </c>
      <c r="AQ62" s="212"/>
      <c r="AR62" s="213"/>
      <c r="AS62" s="211" t="s">
        <v>171</v>
      </c>
      <c r="AT62" s="212"/>
      <c r="AU62" s="213"/>
      <c r="AV62" s="211" t="s">
        <v>171</v>
      </c>
      <c r="AW62" s="212"/>
      <c r="AX62" s="213"/>
      <c r="AY62" s="211" t="s">
        <v>171</v>
      </c>
      <c r="AZ62" s="212"/>
      <c r="BA62" s="213"/>
      <c r="BB62" s="211" t="s">
        <v>171</v>
      </c>
      <c r="BC62" s="212"/>
      <c r="BD62" s="213"/>
      <c r="BE62" s="211" t="s">
        <v>171</v>
      </c>
      <c r="BF62" s="212"/>
      <c r="BG62" s="213"/>
      <c r="BH62" s="211" t="s">
        <v>171</v>
      </c>
      <c r="BI62" s="212"/>
      <c r="BJ62" s="213"/>
      <c r="BK62" s="211" t="s">
        <v>171</v>
      </c>
      <c r="BL62" s="212"/>
      <c r="BM62" s="213"/>
      <c r="BN62" s="211" t="s">
        <v>171</v>
      </c>
      <c r="BO62" s="212"/>
      <c r="BP62" s="213"/>
      <c r="BQ62" s="211" t="s">
        <v>171</v>
      </c>
      <c r="BR62" s="212"/>
      <c r="BS62" s="213"/>
      <c r="BT62" s="211" t="s">
        <v>171</v>
      </c>
      <c r="BU62" s="212"/>
      <c r="BV62" s="213"/>
      <c r="BW62" s="211" t="s">
        <v>171</v>
      </c>
      <c r="BX62" s="212"/>
      <c r="BY62" s="213"/>
      <c r="BZ62" s="211" t="s">
        <v>171</v>
      </c>
      <c r="CA62" s="212"/>
      <c r="CB62" s="213"/>
    </row>
    <row r="63" spans="1:80" ht="14.25" customHeight="1" thickBot="1">
      <c r="A63" s="272"/>
      <c r="B63" s="242"/>
      <c r="C63" s="243"/>
      <c r="D63" s="244"/>
      <c r="E63" s="233" t="s">
        <v>5</v>
      </c>
      <c r="F63" s="234"/>
      <c r="G63" s="234"/>
      <c r="H63" s="235"/>
      <c r="I63" s="214"/>
      <c r="J63" s="215"/>
      <c r="K63" s="216"/>
      <c r="L63" s="214"/>
      <c r="M63" s="215"/>
      <c r="N63" s="216"/>
      <c r="O63" s="214"/>
      <c r="P63" s="215"/>
      <c r="Q63" s="216"/>
      <c r="R63" s="214"/>
      <c r="S63" s="215"/>
      <c r="T63" s="216"/>
      <c r="U63" s="214"/>
      <c r="V63" s="215"/>
      <c r="W63" s="216"/>
      <c r="X63" s="214"/>
      <c r="Y63" s="215"/>
      <c r="Z63" s="216"/>
      <c r="AA63" s="214"/>
      <c r="AB63" s="215"/>
      <c r="AC63" s="216"/>
      <c r="AD63" s="214"/>
      <c r="AE63" s="215"/>
      <c r="AF63" s="216"/>
      <c r="AG63" s="214"/>
      <c r="AH63" s="215"/>
      <c r="AI63" s="216"/>
      <c r="AJ63" s="214"/>
      <c r="AK63" s="215"/>
      <c r="AL63" s="216"/>
      <c r="AM63" s="214"/>
      <c r="AN63" s="215"/>
      <c r="AO63" s="216"/>
      <c r="AP63" s="214"/>
      <c r="AQ63" s="215"/>
      <c r="AR63" s="216"/>
      <c r="AS63" s="214"/>
      <c r="AT63" s="215"/>
      <c r="AU63" s="216"/>
      <c r="AV63" s="214"/>
      <c r="AW63" s="215"/>
      <c r="AX63" s="216"/>
      <c r="AY63" s="214"/>
      <c r="AZ63" s="215"/>
      <c r="BA63" s="216"/>
      <c r="BB63" s="214"/>
      <c r="BC63" s="215"/>
      <c r="BD63" s="216"/>
      <c r="BE63" s="214"/>
      <c r="BF63" s="215"/>
      <c r="BG63" s="216"/>
      <c r="BH63" s="214"/>
      <c r="BI63" s="215"/>
      <c r="BJ63" s="216"/>
      <c r="BK63" s="214"/>
      <c r="BL63" s="215"/>
      <c r="BM63" s="216"/>
      <c r="BN63" s="214"/>
      <c r="BO63" s="215"/>
      <c r="BP63" s="216"/>
      <c r="BQ63" s="214"/>
      <c r="BR63" s="215"/>
      <c r="BS63" s="216"/>
      <c r="BT63" s="214"/>
      <c r="BU63" s="215"/>
      <c r="BV63" s="216"/>
      <c r="BW63" s="214"/>
      <c r="BX63" s="215"/>
      <c r="BY63" s="216"/>
      <c r="BZ63" s="214"/>
      <c r="CA63" s="215"/>
      <c r="CB63" s="216"/>
    </row>
    <row r="64" spans="1:80" ht="14.25" customHeight="1">
      <c r="A64" s="272"/>
      <c r="B64" s="229" t="s">
        <v>15</v>
      </c>
      <c r="C64" s="230"/>
      <c r="D64" s="230"/>
      <c r="E64" s="245" t="s">
        <v>24</v>
      </c>
      <c r="F64" s="246"/>
      <c r="G64" s="246"/>
      <c r="H64" s="247"/>
      <c r="I64" s="37">
        <f>((J8*J8+K8*K8)/($C$8*$C$8))*$D$69</f>
        <v>0.009433466717696</v>
      </c>
      <c r="J64" s="50" t="s">
        <v>13</v>
      </c>
      <c r="K64" s="10">
        <f>($C$69/100)*((J8*J8+K8*K8)/$C$8)</f>
        <v>0.11504683968000001</v>
      </c>
      <c r="L64" s="37">
        <f>((M8*M8+N8*N8)/($C$8*$C$8))*$D$69</f>
        <v>0.009471185247999999</v>
      </c>
      <c r="M64" s="50" t="s">
        <v>13</v>
      </c>
      <c r="N64" s="10">
        <f>($C$69/100)*((M8*M8+N8*N8)/$C$8)</f>
        <v>0.11550683999999999</v>
      </c>
      <c r="O64" s="37">
        <f>((P8*P8+Q8*Q8)/($C$8*$C$8))*$D$69</f>
        <v>0.01171985448704</v>
      </c>
      <c r="P64" s="50" t="s">
        <v>13</v>
      </c>
      <c r="Q64" s="10">
        <f>($C$69/100)*((P8*P8+Q8*Q8)/$C$8)</f>
        <v>0.14293072320000003</v>
      </c>
      <c r="R64" s="386">
        <f>((S8*S8+T8*T8)/($C$8*$C$8))*$D$69</f>
        <v>0.011715126357759998</v>
      </c>
      <c r="S64" s="50" t="s">
        <v>13</v>
      </c>
      <c r="T64" s="10">
        <f>($C$69/100)*((S8*S8+T8*T8)/$C$8)</f>
        <v>0.14287306079999998</v>
      </c>
      <c r="U64" s="37">
        <f>((V8*V8+W8*W8)/($C$8*$C$8))*$D$69</f>
        <v>0.014861265536768</v>
      </c>
      <c r="V64" s="50" t="s">
        <v>13</v>
      </c>
      <c r="W64" s="10">
        <f>($C$69/100)*((V8*V8+W8*W8)/$C$8)</f>
        <v>0.18124213344</v>
      </c>
      <c r="X64" s="37">
        <f>((Y8*Y8+Z8*Z8)/($C$8*$C$8))*$D$69</f>
        <v>0.0131588033472</v>
      </c>
      <c r="Y64" s="50" t="s">
        <v>13</v>
      </c>
      <c r="Z64" s="10">
        <f>($C$69/100)*((Y8*Y8+Z8*Z8)/$C$8)</f>
        <v>0.160479576</v>
      </c>
      <c r="AA64" s="37">
        <f>((AB8*AB8+AC8*AC8)/($C$8*$C$8))*$D$69</f>
        <v>0.009765739633663999</v>
      </c>
      <c r="AB64" s="50" t="s">
        <v>13</v>
      </c>
      <c r="AC64" s="10">
        <f>($C$69/100)*((AB8*AB8+AC8*AC8)/$C$8)</f>
        <v>0.11909910911999999</v>
      </c>
      <c r="AD64" s="386">
        <f>((AE8*AE8+AF8*AF8)/($C$8*$C$8))*$D$69</f>
        <v>0.01190773711232</v>
      </c>
      <c r="AE64" s="50" t="s">
        <v>13</v>
      </c>
      <c r="AF64" s="10">
        <f>($C$69/100)*((AE8*AE8+AF8*AF8)/$C$8)</f>
        <v>0.1452220656</v>
      </c>
      <c r="AG64" s="37">
        <f>((AH8*AH8+AI8*AI8)/($C$8*$C$8))*$D$69</f>
        <v>0.009052850696960001</v>
      </c>
      <c r="AH64" s="50" t="s">
        <v>13</v>
      </c>
      <c r="AI64" s="10">
        <f>($C$69/100)*((AH8*AH8+AI8*AI8)/$C$8)</f>
        <v>0.11040499680000002</v>
      </c>
      <c r="AJ64" s="37">
        <f>((AK8*AK8+AL8*AL8)/($C$8*$C$8))*$D$69</f>
        <v>0.009048839048703999</v>
      </c>
      <c r="AK64" s="50" t="s">
        <v>13</v>
      </c>
      <c r="AL64" s="10">
        <f>($C$69/100)*((AK8*AK8+AL8*AL8)/$C$8)</f>
        <v>0.11035607231999997</v>
      </c>
      <c r="AM64" s="37">
        <f>((AN8*AN8+AO8*AO8)/($C$8*$C$8))*$D$69</f>
        <v>0.009351668467456</v>
      </c>
      <c r="AN64" s="50" t="s">
        <v>13</v>
      </c>
      <c r="AO64" s="10">
        <f>($C$69/100)*((AN8*AN8+AO8*AO8)/$C$8)</f>
        <v>0.11404926048000001</v>
      </c>
      <c r="AP64" s="37">
        <f>((AQ8*AQ8+AR8*AR8)/($C$8*$C$8))*$D$69</f>
        <v>0.011132414277375999</v>
      </c>
      <c r="AQ64" s="50" t="s">
        <v>13</v>
      </c>
      <c r="AR64" s="10">
        <f>($C$69/100)*((AQ8*AQ8+AR8*AR8)/$C$8)</f>
        <v>0.13576653408</v>
      </c>
      <c r="AS64" s="37">
        <f>((AT8*AT8+AU8*AU8)/($C$8*$C$8))*$D$69</f>
        <v>0.008084746055679999</v>
      </c>
      <c r="AT64" s="50" t="s">
        <v>13</v>
      </c>
      <c r="AU64" s="10">
        <f>($C$69/100)*((AT8*AT8+AU8*AU8)/$C$8)</f>
        <v>0.09859837439999998</v>
      </c>
      <c r="AV64" s="37">
        <f>((AW8*AW8+AX8*AX8)/($C$8*$C$8))*$D$69</f>
        <v>0.0054109453780479995</v>
      </c>
      <c r="AW64" s="50" t="s">
        <v>13</v>
      </c>
      <c r="AX64" s="10">
        <f>($C$69/100)*((AW8*AW8+AX8*AX8)/$C$8)</f>
        <v>0.06598975584</v>
      </c>
      <c r="AY64" s="37">
        <f>((AZ8*AZ8+BA8*BA8)/($C$8*$C$8))*$D$69</f>
        <v>0.030896227039999995</v>
      </c>
      <c r="AZ64" s="50" t="s">
        <v>13</v>
      </c>
      <c r="BA64" s="10">
        <f>($C$69/100)*((AZ8*AZ8+BA8*BA8)/$C$8)</f>
        <v>0.37679819999999997</v>
      </c>
      <c r="BB64" s="37">
        <f>((BC8*BC8+BD8*BD8)/($C$8*$C$8))*$D$69</f>
        <v>0.02565177958784</v>
      </c>
      <c r="BC64" s="50" t="s">
        <v>13</v>
      </c>
      <c r="BD64" s="10">
        <f>($C$69/100)*((BC8*BC8+BD8*BD8)/$C$8)</f>
        <v>0.3128389872</v>
      </c>
      <c r="BE64" s="37">
        <f>((BF8*BF8+BG8*BG8)/($C$8*$C$8))*$D$69</f>
        <v>0.007028491656703999</v>
      </c>
      <c r="BF64" s="50" t="s">
        <v>13</v>
      </c>
      <c r="BG64" s="10">
        <f>($C$69/100)*((BF8*BF8+BG8*BG8)/$C$8)</f>
        <v>0.08571671232</v>
      </c>
      <c r="BH64" s="37">
        <f>((BI8*BI8+BJ8*BJ8)/($C$8*$C$8))*$D$69</f>
        <v>0.006087855348736</v>
      </c>
      <c r="BI64" s="50" t="s">
        <v>13</v>
      </c>
      <c r="BJ64" s="10">
        <f>($C$69/100)*((BI8*BI8+BJ8*BJ8)/$C$8)</f>
        <v>0.07424508288</v>
      </c>
      <c r="BK64" s="37">
        <f>((BL8*BL8+BM8*BM8)/($C$8*$C$8))*$D$69</f>
        <v>0.006146568064</v>
      </c>
      <c r="BL64" s="50" t="s">
        <v>13</v>
      </c>
      <c r="BM64" s="10">
        <f>($C$69/100)*((BL8*BL8+BM8*BM8)/$C$8)</f>
        <v>0.07496111999999999</v>
      </c>
      <c r="BN64" s="37">
        <f>((BO8*BO8+BP8*BP8)/($C$8*$C$8))*$D$69</f>
        <v>0.007135712073727998</v>
      </c>
      <c r="BO64" s="50" t="s">
        <v>13</v>
      </c>
      <c r="BP64" s="10">
        <f>($C$69/100)*((BO8*BO8+BP8*BP8)/$C$8)</f>
        <v>0.08702433023999999</v>
      </c>
      <c r="BQ64" s="37">
        <f>((BR8*BR8+BS8*BS8)/($C$8*$C$8))*$D$69</f>
        <v>0.008285376879359999</v>
      </c>
      <c r="BR64" s="50" t="s">
        <v>13</v>
      </c>
      <c r="BS64" s="10">
        <f>($C$69/100)*((BR8*BR8+BS8*BS8)/$C$8)</f>
        <v>0.10104518879999999</v>
      </c>
      <c r="BT64" s="37">
        <f>((BU8*BU8+BV8*BV8)/($C$8*$C$8))*$D$69</f>
        <v>0.007636955097855999</v>
      </c>
      <c r="BU64" s="50" t="s">
        <v>13</v>
      </c>
      <c r="BV64" s="10">
        <f>($C$69/100)*((BU8*BU8+BV8*BV8)/$C$8)</f>
        <v>0.09313729248</v>
      </c>
      <c r="BW64" s="37">
        <f>((BX8*BX8+BY8*BY8)/($C$8*$C$8))*$D$69</f>
        <v>0.010717513671424</v>
      </c>
      <c r="BX64" s="50" t="s">
        <v>13</v>
      </c>
      <c r="BY64" s="10">
        <f>($C$69/100)*((BX8*BX8+BY8*BY8)/$C$8)</f>
        <v>0.13070656992</v>
      </c>
      <c r="BZ64" s="37">
        <f>((CA8*CA8+CB8*CB8)/($C$8*$C$8))*$D$69</f>
        <v>0.021934250019583993</v>
      </c>
      <c r="CA64" s="50" t="s">
        <v>13</v>
      </c>
      <c r="CB64" s="10">
        <f>($C$69/100)*((CA8*CA8+CB8*CB8)/$C$8)</f>
        <v>0.2675014627199999</v>
      </c>
    </row>
    <row r="65" spans="1:80" ht="14.25" customHeight="1">
      <c r="A65" s="272"/>
      <c r="B65" s="231"/>
      <c r="C65" s="232"/>
      <c r="D65" s="232"/>
      <c r="E65" s="248" t="s">
        <v>24</v>
      </c>
      <c r="F65" s="249"/>
      <c r="G65" s="249"/>
      <c r="H65" s="250"/>
      <c r="I65" s="38">
        <f>((J12*J12+K12*K12)/($C$12*$C$12))*$D$70</f>
        <v>0.004907192371874999</v>
      </c>
      <c r="J65" s="51" t="s">
        <v>13</v>
      </c>
      <c r="K65" s="20">
        <f>($C$70/100)*((J12*J12+K12*K12)/$C$12)</f>
        <v>0.069650472375</v>
      </c>
      <c r="L65" s="38">
        <f>((M12*M12+N12*N12)/($C$12*$C$12))*$D$70</f>
        <v>0.003421891929375</v>
      </c>
      <c r="M65" s="51" t="s">
        <v>13</v>
      </c>
      <c r="N65" s="20">
        <f>($C$70/100)*((M12*M12+N12*N12)/$C$12)</f>
        <v>0.048568788675</v>
      </c>
      <c r="O65" s="38">
        <f>((P12*P12+Q12*Q12)/($C$12*$C$12))*$D$70</f>
        <v>0.004461420819375</v>
      </c>
      <c r="P65" s="51" t="s">
        <v>13</v>
      </c>
      <c r="Q65" s="20">
        <f>($C$70/100)*((P12*P12+Q12*Q12)/$C$12)</f>
        <v>0.063323392275</v>
      </c>
      <c r="R65" s="387">
        <f>((S12*S12+T12*T12)/($C$12*$C$12))*$D$70</f>
        <v>0.008466390489375</v>
      </c>
      <c r="S65" s="51" t="s">
        <v>13</v>
      </c>
      <c r="T65" s="20">
        <f>($C$70/100)*((S12*S12+T12*T12)/$C$12)</f>
        <v>0.12016812307500001</v>
      </c>
      <c r="U65" s="38">
        <f>((V12*V12+W12*W12)/($C$12*$C$12))*$D$70</f>
        <v>0.0063258022237500005</v>
      </c>
      <c r="V65" s="51" t="s">
        <v>13</v>
      </c>
      <c r="W65" s="20">
        <f>($C$70/100)*((V12*V12+W12*W12)/$C$12)</f>
        <v>0.08978557995000001</v>
      </c>
      <c r="X65" s="38">
        <f>((Y12*Y12+Z12*Z12)/($C$12*$C$12))*$D$70</f>
        <v>0.004577744463749999</v>
      </c>
      <c r="Y65" s="51" t="s">
        <v>13</v>
      </c>
      <c r="Z65" s="20">
        <f>($C$70/100)*((Y12*Y12+Z12*Z12)/$C$12)</f>
        <v>0.06497443754999999</v>
      </c>
      <c r="AA65" s="38">
        <f>((AB12*AB12+AC12*AC12)/($C$12*$C$12))*$D$70</f>
        <v>0.0057848182593749995</v>
      </c>
      <c r="AB65" s="51" t="s">
        <v>13</v>
      </c>
      <c r="AC65" s="20">
        <f>($C$70/100)*((AB12*AB12+AC12*AC12)/$C$12)</f>
        <v>0.08210709787499999</v>
      </c>
      <c r="AD65" s="387">
        <f>((AE12*AE12+AF12*AF12)/($C$12*$C$12))*$D$70</f>
        <v>0.006385920271875</v>
      </c>
      <c r="AE65" s="51" t="s">
        <v>13</v>
      </c>
      <c r="AF65" s="20">
        <f>($C$70/100)*((AE12*AE12+AF12*AF12)/$C$12)</f>
        <v>0.090638868375</v>
      </c>
      <c r="AG65" s="38">
        <f>((AH12*AH12+AI12*AI12)/($C$12*$C$12))*$D$70</f>
        <v>0.005837329546875</v>
      </c>
      <c r="AH65" s="51" t="s">
        <v>13</v>
      </c>
      <c r="AI65" s="20">
        <f>($C$70/100)*((AH12*AH12+AI12*AI12)/$C$12)</f>
        <v>0.082852419375</v>
      </c>
      <c r="AJ65" s="38">
        <f>((AK12*AK12+AL12*AL12)/($C$12*$C$12))*$D$70</f>
        <v>0.0048773993568749984</v>
      </c>
      <c r="AK65" s="51" t="s">
        <v>13</v>
      </c>
      <c r="AL65" s="20">
        <f>($C$70/100)*((AK12*AK12+AL12*AL12)/$C$12)</f>
        <v>0.06922760377499998</v>
      </c>
      <c r="AM65" s="38">
        <f>((AN12*AN12+AO12*AO12)/($C$12*$C$12))*$D$70</f>
        <v>0.00505359151875</v>
      </c>
      <c r="AN65" s="51" t="s">
        <v>13</v>
      </c>
      <c r="AO65" s="20">
        <f>($C$70/100)*((AN12*AN12+AO12*AO12)/$C$12)</f>
        <v>0.07172839575</v>
      </c>
      <c r="AP65" s="38">
        <f>((AQ12*AQ12+AR12*AR12)/($C$12*$C$12))*$D$70</f>
        <v>0.004529971119375</v>
      </c>
      <c r="AQ65" s="51" t="s">
        <v>13</v>
      </c>
      <c r="AR65" s="20">
        <f>($C$70/100)*((AQ12*AQ12+AR12*AR12)/$C$12)</f>
        <v>0.064296364275</v>
      </c>
      <c r="AS65" s="38">
        <f>((AT12*AT12+AU12*AU12)/($C$12*$C$12))*$D$70</f>
        <v>0.004116139486875</v>
      </c>
      <c r="AT65" s="51" t="s">
        <v>13</v>
      </c>
      <c r="AU65" s="20">
        <f>($C$70/100)*((AT12*AT12+AU12*AU12)/$C$12)</f>
        <v>0.058422624975</v>
      </c>
      <c r="AV65" s="38">
        <f>((AW12*AW12+AX12*AX12)/($C$12*$C$12))*$D$70</f>
        <v>0.00299212329375</v>
      </c>
      <c r="AW65" s="51" t="s">
        <v>13</v>
      </c>
      <c r="AX65" s="20">
        <f>($C$70/100)*((AW12*AW12+AX12*AX12)/$C$12)</f>
        <v>0.042468846750000004</v>
      </c>
      <c r="AY65" s="38">
        <f>((AZ12*AZ12+BA12*BA12)/($C$12*$C$12))*$D$70</f>
        <v>0.006479811269999999</v>
      </c>
      <c r="AZ65" s="51" t="s">
        <v>13</v>
      </c>
      <c r="BA65" s="20">
        <f>($C$70/100)*((AZ12*AZ12+BA12*BA12)/$C$12)</f>
        <v>0.09197151479999999</v>
      </c>
      <c r="BB65" s="38">
        <f>((BC12*BC12+BD12*BD12)/($C$12*$C$12))*$D$70</f>
        <v>0.011152457409375</v>
      </c>
      <c r="BC65" s="51" t="s">
        <v>13</v>
      </c>
      <c r="BD65" s="20">
        <f>($C$70/100)*((BC12*BC12+BD12*BD12)/$C$12)</f>
        <v>0.158292943875</v>
      </c>
      <c r="BE65" s="38">
        <f>((BF12*BF12+BG12*BG12)/($C$12*$C$12))*$D$70</f>
        <v>0.0054627966337499985</v>
      </c>
      <c r="BF65" s="51" t="s">
        <v>13</v>
      </c>
      <c r="BG65" s="20">
        <f>($C$70/100)*((BF12*BF12+BG12*BG12)/$C$12)</f>
        <v>0.07753646834999998</v>
      </c>
      <c r="BH65" s="38">
        <f>((BI12*BI12+BJ12*BJ12)/($C$12*$C$12))*$D$70</f>
        <v>0.0029019156187499993</v>
      </c>
      <c r="BI65" s="51" t="s">
        <v>13</v>
      </c>
      <c r="BJ65" s="20">
        <f>($C$70/100)*((BI12*BI12+BJ12*BJ12)/$C$12)</f>
        <v>0.04118847974999999</v>
      </c>
      <c r="BK65" s="38">
        <f>((BL12*BL12+BM12*BM12)/($C$12*$C$12))*$D$70</f>
        <v>0.0026240970093750005</v>
      </c>
      <c r="BL65" s="51" t="s">
        <v>13</v>
      </c>
      <c r="BM65" s="20">
        <f>($C$70/100)*((BL12*BL12+BM12*BM12)/$C$12)</f>
        <v>0.037245247875000005</v>
      </c>
      <c r="BN65" s="38">
        <f>((BO12*BO12+BP12*BP12)/($C$12*$C$12))*$D$70</f>
        <v>0.0032524057068750003</v>
      </c>
      <c r="BO65" s="51" t="s">
        <v>13</v>
      </c>
      <c r="BP65" s="20">
        <f>($C$70/100)*((BO12*BO12+BP12*BP12)/$C$12)</f>
        <v>0.046163177775</v>
      </c>
      <c r="BQ65" s="38">
        <f>((BR12*BR12+BS12*BS12)/($C$12*$C$12))*$D$70</f>
        <v>0.004347867121875</v>
      </c>
      <c r="BR65" s="51" t="s">
        <v>13</v>
      </c>
      <c r="BS65" s="20">
        <f>($C$70/100)*((BR12*BR12+BS12*BS12)/$C$12)</f>
        <v>0.061711662375000004</v>
      </c>
      <c r="BT65" s="38">
        <f>((BU12*BU12+BV12*BV12)/($C$12*$C$12))*$D$70</f>
        <v>0.00253618846875</v>
      </c>
      <c r="BU65" s="51" t="s">
        <v>13</v>
      </c>
      <c r="BV65" s="20">
        <f>($C$70/100)*((BU12*BU12+BV12*BV12)/$C$12)</f>
        <v>0.03599751375</v>
      </c>
      <c r="BW65" s="38">
        <f>((BX12*BX12+BY12*BY12)/($C$12*$C$12))*$D$70</f>
        <v>0.004781165281875</v>
      </c>
      <c r="BX65" s="51" t="s">
        <v>13</v>
      </c>
      <c r="BY65" s="20">
        <f>($C$70/100)*((BX12*BX12+BY12*BY12)/$C$12)</f>
        <v>0.067861700775</v>
      </c>
      <c r="BZ65" s="38">
        <f>((CA12*CA12+CB12*CB12)/($C$12*$C$12))*$D$70</f>
        <v>0.006858992671875</v>
      </c>
      <c r="CA65" s="51" t="s">
        <v>13</v>
      </c>
      <c r="CB65" s="20">
        <f>($C$70/100)*((CA12*CA12+CB12*CB12)/$C$12)</f>
        <v>0.097353444375</v>
      </c>
    </row>
    <row r="66" spans="1:80" ht="14.25" customHeight="1">
      <c r="A66" s="272"/>
      <c r="B66" s="231"/>
      <c r="C66" s="232"/>
      <c r="D66" s="232"/>
      <c r="E66" s="248" t="s">
        <v>24</v>
      </c>
      <c r="F66" s="249"/>
      <c r="G66" s="249"/>
      <c r="H66" s="250"/>
      <c r="I66" s="38">
        <f>((J16*J16+K16*K16)/($C$16*$C$16))*$D$71</f>
        <v>0</v>
      </c>
      <c r="J66" s="51" t="s">
        <v>13</v>
      </c>
      <c r="K66" s="20">
        <f>($C$71/100)*((J16*J16+K16*K16)/$C$16)</f>
        <v>0</v>
      </c>
      <c r="L66" s="38">
        <f>((M16*M16+N16*N16)/($C$16*$C$16))*$D$71</f>
        <v>0</v>
      </c>
      <c r="M66" s="51" t="s">
        <v>13</v>
      </c>
      <c r="N66" s="20">
        <f>($C$71/100)*((M16*M16+N16*N16)/$C$16)</f>
        <v>0</v>
      </c>
      <c r="O66" s="38">
        <f>((P16*P16+Q16*Q16)/($C$16*$C$16))*$D$71</f>
        <v>0</v>
      </c>
      <c r="P66" s="51" t="s">
        <v>13</v>
      </c>
      <c r="Q66" s="20">
        <f>($C$71/100)*((P16*P16+Q16*Q16)/$C$16)</f>
        <v>0</v>
      </c>
      <c r="R66" s="387">
        <f>((S16*S16+T16*T16)/($C$16*$C$16))*$D$71</f>
        <v>0</v>
      </c>
      <c r="S66" s="51" t="s">
        <v>13</v>
      </c>
      <c r="T66" s="20">
        <f>($C$71/100)*((S16*S16+T16*T16)/$C$16)</f>
        <v>0</v>
      </c>
      <c r="U66" s="38">
        <f>((V16*V16+W16*W16)/($C$16*$C$16))*$D$71</f>
        <v>0</v>
      </c>
      <c r="V66" s="51" t="s">
        <v>13</v>
      </c>
      <c r="W66" s="20">
        <f>($C$71/100)*((V16*V16+W16*W16)/$C$16)</f>
        <v>0</v>
      </c>
      <c r="X66" s="38">
        <f>((Y16*Y16+Z16*Z16)/($C$16*$C$16))*$D$71</f>
        <v>0</v>
      </c>
      <c r="Y66" s="51" t="s">
        <v>13</v>
      </c>
      <c r="Z66" s="20">
        <f>($C$71/100)*((Y16*Y16+Z16*Z16)/$C$16)</f>
        <v>0</v>
      </c>
      <c r="AA66" s="38">
        <f>((AB16*AB16+AC16*AC16)/($C$16*$C$16))*$D$71</f>
        <v>0</v>
      </c>
      <c r="AB66" s="51" t="s">
        <v>13</v>
      </c>
      <c r="AC66" s="20">
        <f>($C$71/100)*((AB16*AB16+AC16*AC16)/$C$16)</f>
        <v>0</v>
      </c>
      <c r="AD66" s="387">
        <f>((AE16*AE16+AF16*AF16)/($C$16*$C$16))*$D$71</f>
        <v>0</v>
      </c>
      <c r="AE66" s="51" t="s">
        <v>13</v>
      </c>
      <c r="AF66" s="20">
        <f>($C$71/100)*((AE16*AE16+AF16*AF16)/$C$16)</f>
        <v>0</v>
      </c>
      <c r="AG66" s="38">
        <f>((AH16*AH16+AI16*AI16)/($C$16*$C$16))*$D$71</f>
        <v>0</v>
      </c>
      <c r="AH66" s="51" t="s">
        <v>13</v>
      </c>
      <c r="AI66" s="20">
        <f>($C$71/100)*((AH16*AH16+AI16*AI16)/$C$16)</f>
        <v>0</v>
      </c>
      <c r="AJ66" s="38">
        <f>((AK16*AK16+AL16*AL16)/($C$16*$C$16))*$D$71</f>
        <v>0</v>
      </c>
      <c r="AK66" s="51" t="s">
        <v>13</v>
      </c>
      <c r="AL66" s="20">
        <f>($C$71/100)*((AK16*AK16+AL16*AL16)/$C$16)</f>
        <v>0</v>
      </c>
      <c r="AM66" s="38">
        <f>((AN16*AN16+AO16*AO16)/($C$16*$C$16))*$D$71</f>
        <v>0</v>
      </c>
      <c r="AN66" s="51" t="s">
        <v>13</v>
      </c>
      <c r="AO66" s="20">
        <f>($C$71/100)*((AN16*AN16+AO16*AO16)/$C$16)</f>
        <v>0</v>
      </c>
      <c r="AP66" s="38">
        <f>((AQ16*AQ16+AR16*AR16)/($C$16*$C$16))*$D$71</f>
        <v>0</v>
      </c>
      <c r="AQ66" s="51" t="s">
        <v>13</v>
      </c>
      <c r="AR66" s="20">
        <f>($C$71/100)*((AQ16*AQ16+AR16*AR16)/$C$16)</f>
        <v>0</v>
      </c>
      <c r="AS66" s="38">
        <f>((AT16*AT16+AU16*AU16)/($C$16*$C$16))*$D$71</f>
        <v>0</v>
      </c>
      <c r="AT66" s="51" t="s">
        <v>13</v>
      </c>
      <c r="AU66" s="20">
        <f>($C$71/100)*((AT16*AT16+AU16*AU16)/$C$16)</f>
        <v>0</v>
      </c>
      <c r="AV66" s="38">
        <f>((AW16*AW16+AX16*AX16)/($C$16*$C$16))*$D$71</f>
        <v>0</v>
      </c>
      <c r="AW66" s="51" t="s">
        <v>13</v>
      </c>
      <c r="AX66" s="20">
        <f>($C$71/100)*((AW16*AW16+AX16*AX16)/$C$16)</f>
        <v>0</v>
      </c>
      <c r="AY66" s="38">
        <f>((AZ16*AZ16+BA16*BA16)/($C$16*$C$16))*$D$71</f>
        <v>0</v>
      </c>
      <c r="AZ66" s="51" t="s">
        <v>13</v>
      </c>
      <c r="BA66" s="20">
        <f>($C$71/100)*((AZ16*AZ16+BA16*BA16)/$C$16)</f>
        <v>0</v>
      </c>
      <c r="BB66" s="38">
        <f>((BC16*BC16+BD16*BD16)/($C$16*$C$16))*$D$71</f>
        <v>0</v>
      </c>
      <c r="BC66" s="51" t="s">
        <v>13</v>
      </c>
      <c r="BD66" s="20">
        <f>($C$71/100)*((BC16*BC16+BD16*BD16)/$C$16)</f>
        <v>0</v>
      </c>
      <c r="BE66" s="38">
        <f>((BF16*BF16+BG16*BG16)/($C$16*$C$16))*$D$71</f>
        <v>0</v>
      </c>
      <c r="BF66" s="51" t="s">
        <v>13</v>
      </c>
      <c r="BG66" s="20">
        <f>($C$71/100)*((BF16*BF16+BG16*BG16)/$C$16)</f>
        <v>0</v>
      </c>
      <c r="BH66" s="38">
        <f>((BI16*BI16+BJ16*BJ16)/($C$16*$C$16))*$D$71</f>
        <v>0</v>
      </c>
      <c r="BI66" s="51" t="s">
        <v>13</v>
      </c>
      <c r="BJ66" s="20">
        <f>($C$71/100)*((BI16*BI16+BJ16*BJ16)/$C$16)</f>
        <v>0</v>
      </c>
      <c r="BK66" s="38">
        <f>((BL16*BL16+BM16*BM16)/($C$16*$C$16))*$D$71</f>
        <v>0</v>
      </c>
      <c r="BL66" s="51" t="s">
        <v>13</v>
      </c>
      <c r="BM66" s="20">
        <f>($C$71/100)*((BL16*BL16+BM16*BM16)/$C$16)</f>
        <v>0</v>
      </c>
      <c r="BN66" s="38">
        <f>((BO16*BO16+BP16*BP16)/($C$16*$C$16))*$D$71</f>
        <v>0</v>
      </c>
      <c r="BO66" s="51" t="s">
        <v>13</v>
      </c>
      <c r="BP66" s="20">
        <f>($C$71/100)*((BO16*BO16+BP16*BP16)/$C$16)</f>
        <v>0</v>
      </c>
      <c r="BQ66" s="38">
        <f>((BR16*BR16+BS16*BS16)/($C$16*$C$16))*$D$71</f>
        <v>0</v>
      </c>
      <c r="BR66" s="51" t="s">
        <v>13</v>
      </c>
      <c r="BS66" s="20">
        <f>($C$71/100)*((BR16*BR16+BS16*BS16)/$C$16)</f>
        <v>0</v>
      </c>
      <c r="BT66" s="38">
        <f>((BU16*BU16+BV16*BV16)/($C$16*$C$16))*$D$71</f>
        <v>0</v>
      </c>
      <c r="BU66" s="51" t="s">
        <v>13</v>
      </c>
      <c r="BV66" s="20">
        <f>($C$71/100)*((BU16*BU16+BV16*BV16)/$C$16)</f>
        <v>0</v>
      </c>
      <c r="BW66" s="38">
        <f>((BX16*BX16+BY16*BY16)/($C$16*$C$16))*$D$71</f>
        <v>0</v>
      </c>
      <c r="BX66" s="51" t="s">
        <v>13</v>
      </c>
      <c r="BY66" s="20">
        <f>($C$71/100)*((BX16*BX16+BY16*BY16)/$C$16)</f>
        <v>0</v>
      </c>
      <c r="BZ66" s="38">
        <f>((CA16*CA16+CB16*CB16)/($C$16*$C$16))*$D$71</f>
        <v>0</v>
      </c>
      <c r="CA66" s="51" t="s">
        <v>13</v>
      </c>
      <c r="CB66" s="20">
        <f>($C$71/100)*((CA16*CA16+CB16*CB16)/$C$16)</f>
        <v>0</v>
      </c>
    </row>
    <row r="67" spans="1:80" ht="14.25" customHeight="1" thickBot="1">
      <c r="A67" s="272"/>
      <c r="B67" s="231"/>
      <c r="C67" s="232"/>
      <c r="D67" s="232"/>
      <c r="E67" s="251" t="s">
        <v>24</v>
      </c>
      <c r="F67" s="252"/>
      <c r="G67" s="252"/>
      <c r="H67" s="253"/>
      <c r="I67" s="30"/>
      <c r="J67" s="52" t="s">
        <v>13</v>
      </c>
      <c r="K67" s="29"/>
      <c r="L67" s="28"/>
      <c r="M67" s="52" t="s">
        <v>13</v>
      </c>
      <c r="N67" s="29"/>
      <c r="O67" s="28"/>
      <c r="P67" s="52" t="s">
        <v>13</v>
      </c>
      <c r="Q67" s="29"/>
      <c r="R67" s="388"/>
      <c r="S67" s="52" t="s">
        <v>13</v>
      </c>
      <c r="T67" s="29"/>
      <c r="U67" s="30"/>
      <c r="V67" s="52" t="s">
        <v>13</v>
      </c>
      <c r="W67" s="29"/>
      <c r="X67" s="28"/>
      <c r="Y67" s="52" t="s">
        <v>13</v>
      </c>
      <c r="Z67" s="29"/>
      <c r="AA67" s="28"/>
      <c r="AB67" s="52" t="s">
        <v>13</v>
      </c>
      <c r="AC67" s="29"/>
      <c r="AD67" s="388"/>
      <c r="AE67" s="52" t="s">
        <v>13</v>
      </c>
      <c r="AF67" s="29"/>
      <c r="AG67" s="30"/>
      <c r="AH67" s="52" t="s">
        <v>13</v>
      </c>
      <c r="AI67" s="29"/>
      <c r="AJ67" s="28"/>
      <c r="AK67" s="52" t="s">
        <v>13</v>
      </c>
      <c r="AL67" s="29"/>
      <c r="AM67" s="28"/>
      <c r="AN67" s="52" t="s">
        <v>13</v>
      </c>
      <c r="AO67" s="29"/>
      <c r="AP67" s="28"/>
      <c r="AQ67" s="52" t="s">
        <v>13</v>
      </c>
      <c r="AR67" s="29"/>
      <c r="AS67" s="30"/>
      <c r="AT67" s="52" t="s">
        <v>13</v>
      </c>
      <c r="AU67" s="29"/>
      <c r="AV67" s="28"/>
      <c r="AW67" s="52" t="s">
        <v>13</v>
      </c>
      <c r="AX67" s="29"/>
      <c r="AY67" s="28"/>
      <c r="AZ67" s="52" t="s">
        <v>13</v>
      </c>
      <c r="BA67" s="29"/>
      <c r="BB67" s="28"/>
      <c r="BC67" s="52" t="s">
        <v>13</v>
      </c>
      <c r="BD67" s="29"/>
      <c r="BE67" s="30"/>
      <c r="BF67" s="52" t="s">
        <v>13</v>
      </c>
      <c r="BG67" s="29"/>
      <c r="BH67" s="28"/>
      <c r="BI67" s="52" t="s">
        <v>13</v>
      </c>
      <c r="BJ67" s="29"/>
      <c r="BK67" s="28"/>
      <c r="BL67" s="52" t="s">
        <v>13</v>
      </c>
      <c r="BM67" s="29"/>
      <c r="BN67" s="28"/>
      <c r="BO67" s="52" t="s">
        <v>13</v>
      </c>
      <c r="BP67" s="29"/>
      <c r="BQ67" s="30"/>
      <c r="BR67" s="52" t="s">
        <v>13</v>
      </c>
      <c r="BS67" s="29"/>
      <c r="BT67" s="28"/>
      <c r="BU67" s="52" t="s">
        <v>13</v>
      </c>
      <c r="BV67" s="29"/>
      <c r="BW67" s="28"/>
      <c r="BX67" s="52" t="s">
        <v>13</v>
      </c>
      <c r="BY67" s="29"/>
      <c r="BZ67" s="28"/>
      <c r="CA67" s="52" t="s">
        <v>13</v>
      </c>
      <c r="CB67" s="29"/>
    </row>
    <row r="68" spans="1:80" ht="14.25" customHeight="1">
      <c r="A68" s="292"/>
      <c r="B68" s="12"/>
      <c r="C68" s="13" t="s">
        <v>42</v>
      </c>
      <c r="D68" s="75" t="s">
        <v>43</v>
      </c>
      <c r="E68" s="53"/>
      <c r="F68" s="261" t="s">
        <v>18</v>
      </c>
      <c r="G68" s="261"/>
      <c r="H68" s="54"/>
      <c r="I68" s="65">
        <f>J8+$H$6+I64</f>
        <v>3.639063466717696</v>
      </c>
      <c r="J68" s="62" t="s">
        <v>13</v>
      </c>
      <c r="K68" s="66">
        <f>K8+$H$7+K64</f>
        <v>2.62424683968</v>
      </c>
      <c r="L68" s="65">
        <f>M8+$H$6+L64</f>
        <v>3.701501185248</v>
      </c>
      <c r="M68" s="62" t="s">
        <v>13</v>
      </c>
      <c r="N68" s="66">
        <f>N8+$H$7+N64</f>
        <v>2.52630684</v>
      </c>
      <c r="O68" s="65">
        <f>P8+$H$6+O64</f>
        <v>4.13574985448704</v>
      </c>
      <c r="P68" s="62" t="s">
        <v>13</v>
      </c>
      <c r="Q68" s="66">
        <f>Q8+$H$7+Q64</f>
        <v>2.7241307232</v>
      </c>
      <c r="R68" s="389">
        <f>S8+$H$6+R64</f>
        <v>3.99654512635776</v>
      </c>
      <c r="S68" s="62" t="s">
        <v>13</v>
      </c>
      <c r="T68" s="66">
        <f>T8+$H$7+T64</f>
        <v>2.9760730607999997</v>
      </c>
      <c r="U68" s="65">
        <f>V8+$H$6+U64</f>
        <v>4.566091265536769</v>
      </c>
      <c r="V68" s="62" t="s">
        <v>13</v>
      </c>
      <c r="W68" s="66">
        <f>W8+$H$7+W64</f>
        <v>3.1872421334400003</v>
      </c>
      <c r="X68" s="65">
        <f>Y8+$H$6+X64</f>
        <v>4.3795888033472</v>
      </c>
      <c r="Y68" s="62" t="s">
        <v>13</v>
      </c>
      <c r="Z68" s="66">
        <f>Z8+$H$7+Z64</f>
        <v>2.8664795760000006</v>
      </c>
      <c r="AA68" s="65">
        <f>AB8+$H$6+AA64</f>
        <v>3.665795739633664</v>
      </c>
      <c r="AB68" s="62" t="s">
        <v>13</v>
      </c>
      <c r="AC68" s="66">
        <f>AC8+$H$7+AC64</f>
        <v>2.7266991091199997</v>
      </c>
      <c r="AD68" s="389">
        <f>AE8+$H$6+AD64</f>
        <v>4.19593773711232</v>
      </c>
      <c r="AE68" s="62" t="s">
        <v>13</v>
      </c>
      <c r="AF68" s="66">
        <f>AF8+$H$7+AF64</f>
        <v>2.6880220656</v>
      </c>
      <c r="AG68" s="65">
        <f>AH8+$H$6+AG64</f>
        <v>3.65068285069696</v>
      </c>
      <c r="AH68" s="62" t="s">
        <v>13</v>
      </c>
      <c r="AI68" s="66">
        <f>AI8+$H$7+AI64</f>
        <v>2.4180049967999997</v>
      </c>
      <c r="AJ68" s="65">
        <f>AK8+$H$6+AJ64</f>
        <v>3.7778788390487037</v>
      </c>
      <c r="AK68" s="62" t="s">
        <v>13</v>
      </c>
      <c r="AL68" s="66">
        <f>AL8+$H$7+AL64</f>
        <v>2.13475607232</v>
      </c>
      <c r="AM68" s="65">
        <f>AN8+$H$6+AM64</f>
        <v>3.8285816684674563</v>
      </c>
      <c r="AN68" s="62" t="s">
        <v>13</v>
      </c>
      <c r="AO68" s="66">
        <f>AO8+$H$7+AO64</f>
        <v>2.19124926048</v>
      </c>
      <c r="AP68" s="65">
        <f>AQ8+$H$6+AP64</f>
        <v>4.178362414277376</v>
      </c>
      <c r="AQ68" s="62" t="s">
        <v>13</v>
      </c>
      <c r="AR68" s="66">
        <f>AR8+$H$7+AR64</f>
        <v>2.34496653408</v>
      </c>
      <c r="AS68" s="65">
        <f>AT8+$H$6+AS64</f>
        <v>3.52011474605568</v>
      </c>
      <c r="AT68" s="62" t="s">
        <v>13</v>
      </c>
      <c r="AU68" s="66">
        <f>AU8+$H$7+AU64</f>
        <v>2.1637983744</v>
      </c>
      <c r="AV68" s="65">
        <f>AW8+$H$6+AV64</f>
        <v>2.903040945378048</v>
      </c>
      <c r="AW68" s="62" t="s">
        <v>13</v>
      </c>
      <c r="AX68" s="66">
        <f>AX8+$H$7+AX64</f>
        <v>1.81198975584</v>
      </c>
      <c r="AY68" s="65">
        <f>AZ8+$H$6+AY64</f>
        <v>7.21732622704</v>
      </c>
      <c r="AZ68" s="62" t="s">
        <v>13</v>
      </c>
      <c r="BA68" s="66">
        <f>BA8+$H$7+BA64</f>
        <v>2.9267982</v>
      </c>
      <c r="BB68" s="65">
        <f>BC8+$H$6+BB64</f>
        <v>6.5064817795878405</v>
      </c>
      <c r="BC68" s="62" t="s">
        <v>13</v>
      </c>
      <c r="BD68" s="66">
        <f>BD8+$H$7+BD64</f>
        <v>2.9156389872000004</v>
      </c>
      <c r="BE68" s="65">
        <f>BF8+$H$6+BE64</f>
        <v>3.339058491656704</v>
      </c>
      <c r="BF68" s="62" t="s">
        <v>13</v>
      </c>
      <c r="BG68" s="66">
        <f>BG8+$H$7+BG64</f>
        <v>1.91811671232</v>
      </c>
      <c r="BH68" s="65">
        <f>BI8+$H$6+BH64</f>
        <v>3.1053178553487357</v>
      </c>
      <c r="BI68" s="62" t="s">
        <v>13</v>
      </c>
      <c r="BJ68" s="66">
        <f>BJ8+$H$7+BJ64</f>
        <v>1.8274450828800002</v>
      </c>
      <c r="BK68" s="65">
        <f>BL8+$H$6+BK64</f>
        <v>3.100576568064</v>
      </c>
      <c r="BL68" s="62" t="s">
        <v>13</v>
      </c>
      <c r="BM68" s="66">
        <f>BM8+$H$7+BM64</f>
        <v>1.88096112</v>
      </c>
      <c r="BN68" s="65">
        <f>BO8+$H$6+BN64</f>
        <v>3.3415657120737277</v>
      </c>
      <c r="BO68" s="62" t="s">
        <v>13</v>
      </c>
      <c r="BP68" s="66">
        <f>BP8+$H$7+BP64</f>
        <v>1.98422433024</v>
      </c>
      <c r="BQ68" s="65">
        <f>BR8+$H$6+BQ64</f>
        <v>3.61151537687936</v>
      </c>
      <c r="BR68" s="62" t="s">
        <v>13</v>
      </c>
      <c r="BS68" s="66">
        <f>BS8+$H$7+BS64</f>
        <v>2.0726451888</v>
      </c>
      <c r="BT68" s="65">
        <f>BU8+$H$6+BT64</f>
        <v>3.418866955097856</v>
      </c>
      <c r="BU68" s="62" t="s">
        <v>13</v>
      </c>
      <c r="BV68" s="66">
        <f>BV8+$H$7+BV64</f>
        <v>2.12233729248</v>
      </c>
      <c r="BW68" s="65">
        <f>BX8+$H$6+BW64</f>
        <v>4.038747513671424</v>
      </c>
      <c r="BX68" s="62" t="s">
        <v>13</v>
      </c>
      <c r="BY68" s="66">
        <f>BY8+$H$7+BY64</f>
        <v>2.4503065699200004</v>
      </c>
      <c r="BZ68" s="65">
        <f>CA8+$H$6+BZ64</f>
        <v>5.506764250019583</v>
      </c>
      <c r="CA68" s="62" t="s">
        <v>13</v>
      </c>
      <c r="CB68" s="66">
        <f>CB8+$H$7+CB64</f>
        <v>3.87110146272</v>
      </c>
    </row>
    <row r="69" spans="1:80" ht="14.25" customHeight="1">
      <c r="A69" s="292"/>
      <c r="B69" s="22" t="s">
        <v>44</v>
      </c>
      <c r="C69" s="89">
        <v>10.25</v>
      </c>
      <c r="D69" s="90">
        <v>0.12607</v>
      </c>
      <c r="E69" s="55"/>
      <c r="F69" s="265" t="s">
        <v>19</v>
      </c>
      <c r="G69" s="265"/>
      <c r="H69" s="56"/>
      <c r="I69" s="65">
        <f>J12+$H$10+I65</f>
        <v>1.718307192371875</v>
      </c>
      <c r="J69" s="64" t="s">
        <v>13</v>
      </c>
      <c r="K69" s="66">
        <f>K12+$H$11+K65</f>
        <v>3.1566504723749995</v>
      </c>
      <c r="L69" s="63">
        <f>M12+$H$10+L65</f>
        <v>1.1012218919293748</v>
      </c>
      <c r="M69" s="64" t="s">
        <v>13</v>
      </c>
      <c r="N69" s="66">
        <f>N12+$H$11+N65</f>
        <v>2.8691687886749997</v>
      </c>
      <c r="O69" s="63">
        <f>P12+$H$10+O65</f>
        <v>1.496461420819375</v>
      </c>
      <c r="P69" s="64" t="s">
        <v>13</v>
      </c>
      <c r="Q69" s="63">
        <f>Q12+$H$11+Q65</f>
        <v>3.108923392275</v>
      </c>
      <c r="R69" s="389">
        <f>S12+$H$10+R65</f>
        <v>2.566066390489375</v>
      </c>
      <c r="S69" s="64" t="s">
        <v>13</v>
      </c>
      <c r="T69" s="66">
        <f>T12+$H$11+T65</f>
        <v>3.835368123075</v>
      </c>
      <c r="U69" s="65">
        <f>V12+$H$10+U65</f>
        <v>1.44792580222375</v>
      </c>
      <c r="V69" s="64" t="s">
        <v>13</v>
      </c>
      <c r="W69" s="66">
        <f>W12+$H$11+W65</f>
        <v>3.80318557995</v>
      </c>
      <c r="X69" s="63">
        <f>Y12+$H$10+X65</f>
        <v>1.1473777444637498</v>
      </c>
      <c r="Y69" s="64" t="s">
        <v>13</v>
      </c>
      <c r="Z69" s="66">
        <f>Z12+$H$11+Z65</f>
        <v>3.31757443755</v>
      </c>
      <c r="AA69" s="63">
        <f>AB12+$H$10+AA65</f>
        <v>1.918984818259375</v>
      </c>
      <c r="AB69" s="64" t="s">
        <v>13</v>
      </c>
      <c r="AC69" s="63">
        <f>AC12+$H$11+AC65</f>
        <v>3.3653070978749997</v>
      </c>
      <c r="AD69" s="389">
        <f>AE12+$H$10+AD65</f>
        <v>2.430785920271875</v>
      </c>
      <c r="AE69" s="64" t="s">
        <v>13</v>
      </c>
      <c r="AF69" s="66">
        <f>AF12+$H$11+AF65</f>
        <v>3.204638868375</v>
      </c>
      <c r="AG69" s="65">
        <f>AH12+$H$10+AG65</f>
        <v>2.1062373295468753</v>
      </c>
      <c r="AH69" s="64" t="s">
        <v>13</v>
      </c>
      <c r="AI69" s="66">
        <f>AI12+$H$11+AI65</f>
        <v>3.2544524193749997</v>
      </c>
      <c r="AJ69" s="63">
        <f>AK12+$H$10+AJ65</f>
        <v>1.8856773993568747</v>
      </c>
      <c r="AK69" s="64" t="s">
        <v>13</v>
      </c>
      <c r="AL69" s="66">
        <f>AL12+$H$11+AL65</f>
        <v>3.0320276037749996</v>
      </c>
      <c r="AM69" s="63">
        <f>AN12+$H$10+AM65</f>
        <v>1.7382535915187498</v>
      </c>
      <c r="AN69" s="64" t="s">
        <v>13</v>
      </c>
      <c r="AO69" s="63">
        <f>AO12+$H$11+AO65</f>
        <v>3.20192839575</v>
      </c>
      <c r="AP69" s="65">
        <f>AQ12+$H$10+AP65</f>
        <v>1.800729971119375</v>
      </c>
      <c r="AQ69" s="64" t="s">
        <v>13</v>
      </c>
      <c r="AR69" s="66">
        <f>AR12+$H$11+AR65</f>
        <v>2.9460963642749998</v>
      </c>
      <c r="AS69" s="65">
        <f>AT12+$H$10+AS65</f>
        <v>1.9191161394868748</v>
      </c>
      <c r="AT69" s="64" t="s">
        <v>13</v>
      </c>
      <c r="AU69" s="66">
        <f>AU12+$H$11+AU65</f>
        <v>2.6666226249749996</v>
      </c>
      <c r="AV69" s="63">
        <f>AW12+$H$10+AV65</f>
        <v>1.2285921232937498</v>
      </c>
      <c r="AW69" s="64" t="s">
        <v>13</v>
      </c>
      <c r="AX69" s="66">
        <f>AX12+$H$11+AX65</f>
        <v>2.60746884675</v>
      </c>
      <c r="AY69" s="63">
        <f>AZ12+$H$10+AY65</f>
        <v>2.45067981127</v>
      </c>
      <c r="AZ69" s="64" t="s">
        <v>13</v>
      </c>
      <c r="BA69" s="63">
        <f>BA12+$H$11+BA65</f>
        <v>3.2239715147999997</v>
      </c>
      <c r="BB69" s="65">
        <f>BC12+$H$10+BB65</f>
        <v>3.7675524574093746</v>
      </c>
      <c r="BC69" s="64" t="s">
        <v>13</v>
      </c>
      <c r="BD69" s="66">
        <f>BD12+$H$11+BD65</f>
        <v>3.5638929438749996</v>
      </c>
      <c r="BE69" s="65">
        <f>BF12+$H$10+BE65</f>
        <v>2.45146279663375</v>
      </c>
      <c r="BF69" s="64" t="s">
        <v>13</v>
      </c>
      <c r="BG69" s="66">
        <f>BG12+$H$11+BG65</f>
        <v>2.7937364683499997</v>
      </c>
      <c r="BH69" s="63">
        <f>BI12+$H$10+BH65</f>
        <v>1.2537019156187499</v>
      </c>
      <c r="BI69" s="64" t="s">
        <v>13</v>
      </c>
      <c r="BJ69" s="66">
        <f>BJ12+$H$11+BJ65</f>
        <v>2.54858847975</v>
      </c>
      <c r="BK69" s="63">
        <f>BL12+$H$10+BK65</f>
        <v>1.3398240970093749</v>
      </c>
      <c r="BL69" s="64" t="s">
        <v>13</v>
      </c>
      <c r="BM69" s="63">
        <f>BM12+$H$11+BM65</f>
        <v>2.348445247875</v>
      </c>
      <c r="BN69" s="65">
        <f>BO12+$H$10+BN65</f>
        <v>1.729252405706875</v>
      </c>
      <c r="BO69" s="64" t="s">
        <v>13</v>
      </c>
      <c r="BP69" s="66">
        <f>BP12+$H$11+BP65</f>
        <v>2.389763177775</v>
      </c>
      <c r="BQ69" s="65">
        <f>BR12+$H$10+BQ65</f>
        <v>2.039947867121875</v>
      </c>
      <c r="BR69" s="64" t="s">
        <v>13</v>
      </c>
      <c r="BS69" s="66">
        <f>BS12+$H$11+BS65</f>
        <v>2.671711662375</v>
      </c>
      <c r="BT69" s="63">
        <f>BU12+$H$10+BT65</f>
        <v>0.74573618846875</v>
      </c>
      <c r="BU69" s="64" t="s">
        <v>13</v>
      </c>
      <c r="BV69" s="66">
        <f>BV12+$H$11+BV65</f>
        <v>2.59739751375</v>
      </c>
      <c r="BW69" s="63">
        <f>BX12+$H$10+BW65</f>
        <v>1.9557811652818748</v>
      </c>
      <c r="BX69" s="64" t="s">
        <v>13</v>
      </c>
      <c r="BY69" s="63">
        <f>BY12+$H$11+BY65</f>
        <v>2.938861700775</v>
      </c>
      <c r="BZ69" s="65">
        <f>CA12+$H$10+BZ65</f>
        <v>2.605858992671875</v>
      </c>
      <c r="CA69" s="64" t="s">
        <v>13</v>
      </c>
      <c r="CB69" s="66">
        <f>CB12+$H$11+CB65</f>
        <v>3.231153444375</v>
      </c>
    </row>
    <row r="70" spans="1:80" ht="14.25" customHeight="1">
      <c r="A70" s="292"/>
      <c r="B70" s="31" t="s">
        <v>45</v>
      </c>
      <c r="C70" s="91">
        <v>11</v>
      </c>
      <c r="D70" s="92">
        <v>0.124</v>
      </c>
      <c r="E70" s="55"/>
      <c r="F70" s="260" t="s">
        <v>20</v>
      </c>
      <c r="G70" s="260"/>
      <c r="H70" s="56"/>
      <c r="I70" s="65">
        <f>J16+$H$14+I66</f>
        <v>0.0551</v>
      </c>
      <c r="J70" s="64" t="s">
        <v>13</v>
      </c>
      <c r="K70" s="66">
        <f>K16+$H$15+K66</f>
        <v>0.3232</v>
      </c>
      <c r="L70" s="63">
        <f>M16+$H$14+L66</f>
        <v>0.0551</v>
      </c>
      <c r="M70" s="64" t="s">
        <v>13</v>
      </c>
      <c r="N70" s="66">
        <f>N16+$H$15+N66</f>
        <v>0.3232</v>
      </c>
      <c r="O70" s="63">
        <f>P16+$H$14+O66</f>
        <v>0.0551</v>
      </c>
      <c r="P70" s="64" t="s">
        <v>13</v>
      </c>
      <c r="Q70" s="66">
        <f>Q16+$H$15+Q66</f>
        <v>0.3232</v>
      </c>
      <c r="R70" s="390">
        <f>S16+$H$14+R66</f>
        <v>0.0551</v>
      </c>
      <c r="S70" s="64" t="s">
        <v>13</v>
      </c>
      <c r="T70" s="66">
        <f>T16+$H$15+T66</f>
        <v>0.3232</v>
      </c>
      <c r="U70" s="65">
        <f>V16+$H$14+U66</f>
        <v>0.0551</v>
      </c>
      <c r="V70" s="64" t="s">
        <v>13</v>
      </c>
      <c r="W70" s="66">
        <f>W16+$H$15+W66</f>
        <v>0.3232</v>
      </c>
      <c r="X70" s="63">
        <f>Y16+$H$14+X66</f>
        <v>0.0551</v>
      </c>
      <c r="Y70" s="64" t="s">
        <v>13</v>
      </c>
      <c r="Z70" s="66">
        <f>Z16+$H$15+Z66</f>
        <v>0.3232</v>
      </c>
      <c r="AA70" s="63">
        <f>AB16+$H$14+AA66</f>
        <v>0.0551</v>
      </c>
      <c r="AB70" s="64" t="s">
        <v>13</v>
      </c>
      <c r="AC70" s="66">
        <f>AC16+$H$15+AC66</f>
        <v>0.3232</v>
      </c>
      <c r="AD70" s="390">
        <f>AE16+$H$14+AD66</f>
        <v>0.0551</v>
      </c>
      <c r="AE70" s="64" t="s">
        <v>13</v>
      </c>
      <c r="AF70" s="66">
        <f>AF16+$H$15+AF66</f>
        <v>0.3232</v>
      </c>
      <c r="AG70" s="65">
        <f>AH16+$H$14+AG66</f>
        <v>0.0551</v>
      </c>
      <c r="AH70" s="64" t="s">
        <v>13</v>
      </c>
      <c r="AI70" s="66">
        <f>AI16+$H$15+AI66</f>
        <v>0.3232</v>
      </c>
      <c r="AJ70" s="63">
        <f>AK16+$H$14+AJ66</f>
        <v>0.0551</v>
      </c>
      <c r="AK70" s="64" t="s">
        <v>13</v>
      </c>
      <c r="AL70" s="66">
        <f>AL16+$H$15+AL66</f>
        <v>0.3232</v>
      </c>
      <c r="AM70" s="63">
        <f>AN16+$H$14+AM66</f>
        <v>0.0551</v>
      </c>
      <c r="AN70" s="64" t="s">
        <v>13</v>
      </c>
      <c r="AO70" s="66">
        <f>AO16+$H$15+AO66</f>
        <v>0.3232</v>
      </c>
      <c r="AP70" s="63">
        <f>AQ16+$H$14+AP66</f>
        <v>0.0551</v>
      </c>
      <c r="AQ70" s="64" t="s">
        <v>13</v>
      </c>
      <c r="AR70" s="66">
        <f>AR16+$H$15+AR66</f>
        <v>0.3232</v>
      </c>
      <c r="AS70" s="65">
        <f>AT16+$H$14+AS66</f>
        <v>0.0551</v>
      </c>
      <c r="AT70" s="64" t="s">
        <v>13</v>
      </c>
      <c r="AU70" s="66">
        <f>AU16+$H$15+AU66</f>
        <v>0.3232</v>
      </c>
      <c r="AV70" s="63">
        <f>AW16+$H$14+AV66</f>
        <v>0.0551</v>
      </c>
      <c r="AW70" s="64" t="s">
        <v>13</v>
      </c>
      <c r="AX70" s="66">
        <f>AX16+$H$15+AX66</f>
        <v>0.3232</v>
      </c>
      <c r="AY70" s="63">
        <f>AZ16+$H$14+AY66</f>
        <v>0.0551</v>
      </c>
      <c r="AZ70" s="64" t="s">
        <v>13</v>
      </c>
      <c r="BA70" s="66">
        <f>BA16+$H$15+BA66</f>
        <v>0.3232</v>
      </c>
      <c r="BB70" s="63">
        <f>BC16+$H$14+BB66</f>
        <v>0.0551</v>
      </c>
      <c r="BC70" s="64" t="s">
        <v>13</v>
      </c>
      <c r="BD70" s="66">
        <f>BD16+$H$15+BD66</f>
        <v>0.3232</v>
      </c>
      <c r="BE70" s="65">
        <f>BF16+$H$14+BE66</f>
        <v>0.0551</v>
      </c>
      <c r="BF70" s="64" t="s">
        <v>13</v>
      </c>
      <c r="BG70" s="66">
        <f>BG16+$H$15+BG66</f>
        <v>0.3232</v>
      </c>
      <c r="BH70" s="63">
        <f>BI16+$H$14+BH66</f>
        <v>0.0551</v>
      </c>
      <c r="BI70" s="64" t="s">
        <v>13</v>
      </c>
      <c r="BJ70" s="66">
        <f>BJ16+$H$15+BJ66</f>
        <v>0.3232</v>
      </c>
      <c r="BK70" s="63">
        <f>BL16+$H$14+BK66</f>
        <v>0.0551</v>
      </c>
      <c r="BL70" s="64" t="s">
        <v>13</v>
      </c>
      <c r="BM70" s="66">
        <f>BM16+$H$15+BM66</f>
        <v>0.3232</v>
      </c>
      <c r="BN70" s="63">
        <f>BO16+$H$14+BN66</f>
        <v>0.0551</v>
      </c>
      <c r="BO70" s="64" t="s">
        <v>13</v>
      </c>
      <c r="BP70" s="66">
        <f>BP16+$H$15+BP66</f>
        <v>0.3232</v>
      </c>
      <c r="BQ70" s="65">
        <f>BR16+$H$14+BQ66</f>
        <v>0.0551</v>
      </c>
      <c r="BR70" s="64" t="s">
        <v>13</v>
      </c>
      <c r="BS70" s="66">
        <f>BS16+$H$15+BS66</f>
        <v>0.3232</v>
      </c>
      <c r="BT70" s="63">
        <f>BU16+$H$14+BT66</f>
        <v>0.0551</v>
      </c>
      <c r="BU70" s="64" t="s">
        <v>13</v>
      </c>
      <c r="BV70" s="66">
        <f>BV16+$H$15+BV66</f>
        <v>0.3232</v>
      </c>
      <c r="BW70" s="63">
        <f>BX16+$H$14+BW66</f>
        <v>0.0551</v>
      </c>
      <c r="BX70" s="64" t="s">
        <v>13</v>
      </c>
      <c r="BY70" s="66">
        <f>BY16+$H$15+BY66</f>
        <v>0.3232</v>
      </c>
      <c r="BZ70" s="63">
        <f>CA16+$H$14+BZ66</f>
        <v>0.0551</v>
      </c>
      <c r="CA70" s="64" t="s">
        <v>13</v>
      </c>
      <c r="CB70" s="66">
        <f>CB16+$H$15+CB66</f>
        <v>0.3232</v>
      </c>
    </row>
    <row r="71" spans="1:80" ht="14.25" customHeight="1" thickBot="1">
      <c r="A71" s="292"/>
      <c r="B71" s="44" t="s">
        <v>46</v>
      </c>
      <c r="C71" s="93">
        <v>11</v>
      </c>
      <c r="D71" s="94">
        <v>0.124</v>
      </c>
      <c r="E71" s="57"/>
      <c r="F71" s="266" t="s">
        <v>21</v>
      </c>
      <c r="G71" s="266"/>
      <c r="H71" s="58"/>
      <c r="I71" s="69"/>
      <c r="J71" s="68" t="s">
        <v>13</v>
      </c>
      <c r="K71" s="70"/>
      <c r="L71" s="67"/>
      <c r="M71" s="68" t="s">
        <v>13</v>
      </c>
      <c r="N71" s="70"/>
      <c r="O71" s="67"/>
      <c r="P71" s="68" t="s">
        <v>13</v>
      </c>
      <c r="Q71" s="67"/>
      <c r="R71" s="391"/>
      <c r="S71" s="68" t="s">
        <v>13</v>
      </c>
      <c r="T71" s="70"/>
      <c r="U71" s="69"/>
      <c r="V71" s="68" t="s">
        <v>13</v>
      </c>
      <c r="W71" s="70"/>
      <c r="X71" s="67"/>
      <c r="Y71" s="68" t="s">
        <v>13</v>
      </c>
      <c r="Z71" s="70"/>
      <c r="AA71" s="67"/>
      <c r="AB71" s="68" t="s">
        <v>13</v>
      </c>
      <c r="AC71" s="67"/>
      <c r="AD71" s="391"/>
      <c r="AE71" s="68" t="s">
        <v>13</v>
      </c>
      <c r="AF71" s="70"/>
      <c r="AG71" s="69"/>
      <c r="AH71" s="68" t="s">
        <v>13</v>
      </c>
      <c r="AI71" s="70"/>
      <c r="AJ71" s="67"/>
      <c r="AK71" s="68" t="s">
        <v>13</v>
      </c>
      <c r="AL71" s="70"/>
      <c r="AM71" s="67"/>
      <c r="AN71" s="68" t="s">
        <v>13</v>
      </c>
      <c r="AO71" s="67"/>
      <c r="AP71" s="69"/>
      <c r="AQ71" s="68" t="s">
        <v>13</v>
      </c>
      <c r="AR71" s="70"/>
      <c r="AS71" s="69"/>
      <c r="AT71" s="68" t="s">
        <v>13</v>
      </c>
      <c r="AU71" s="70"/>
      <c r="AV71" s="67"/>
      <c r="AW71" s="68" t="s">
        <v>13</v>
      </c>
      <c r="AX71" s="70"/>
      <c r="AY71" s="67"/>
      <c r="AZ71" s="68" t="s">
        <v>13</v>
      </c>
      <c r="BA71" s="67"/>
      <c r="BB71" s="69"/>
      <c r="BC71" s="68" t="s">
        <v>13</v>
      </c>
      <c r="BD71" s="70"/>
      <c r="BE71" s="69"/>
      <c r="BF71" s="68" t="s">
        <v>13</v>
      </c>
      <c r="BG71" s="70"/>
      <c r="BH71" s="67"/>
      <c r="BI71" s="68" t="s">
        <v>13</v>
      </c>
      <c r="BJ71" s="70"/>
      <c r="BK71" s="67"/>
      <c r="BL71" s="68" t="s">
        <v>13</v>
      </c>
      <c r="BM71" s="67"/>
      <c r="BN71" s="69"/>
      <c r="BO71" s="68" t="s">
        <v>13</v>
      </c>
      <c r="BP71" s="70"/>
      <c r="BQ71" s="69"/>
      <c r="BR71" s="68" t="s">
        <v>13</v>
      </c>
      <c r="BS71" s="70"/>
      <c r="BT71" s="67"/>
      <c r="BU71" s="68" t="s">
        <v>13</v>
      </c>
      <c r="BV71" s="70"/>
      <c r="BW71" s="67"/>
      <c r="BX71" s="68" t="s">
        <v>13</v>
      </c>
      <c r="BY71" s="67"/>
      <c r="BZ71" s="69"/>
      <c r="CA71" s="68" t="s">
        <v>13</v>
      </c>
      <c r="CB71" s="70"/>
    </row>
    <row r="72" spans="1:80" ht="14.25" customHeight="1" thickBot="1">
      <c r="A72" s="292"/>
      <c r="B72" s="95"/>
      <c r="C72" s="96"/>
      <c r="D72" s="97"/>
      <c r="E72" s="262" t="s">
        <v>17</v>
      </c>
      <c r="F72" s="263"/>
      <c r="G72" s="263"/>
      <c r="H72" s="264"/>
      <c r="I72" s="71">
        <f>SUM(I$68:I$70)</f>
        <v>5.412470659089571</v>
      </c>
      <c r="J72" s="72" t="s">
        <v>13</v>
      </c>
      <c r="K72" s="73">
        <f>SUM(K$68:K$70)</f>
        <v>6.104097312055</v>
      </c>
      <c r="L72" s="71">
        <f>SUM(L$68:L$70)</f>
        <v>4.857823077177375</v>
      </c>
      <c r="M72" s="74" t="s">
        <v>13</v>
      </c>
      <c r="N72" s="73">
        <f>SUM(N$68:N$70)</f>
        <v>5.718675628674999</v>
      </c>
      <c r="O72" s="71">
        <f>SUM(O$68:O$70)</f>
        <v>5.687311275306415</v>
      </c>
      <c r="P72" s="74" t="s">
        <v>13</v>
      </c>
      <c r="Q72" s="73">
        <f>SUM(Q$68:Q$70)</f>
        <v>6.156254115475</v>
      </c>
      <c r="R72" s="392">
        <f>SUM(R$68:R$70)</f>
        <v>6.617711516847135</v>
      </c>
      <c r="S72" s="74" t="s">
        <v>13</v>
      </c>
      <c r="T72" s="73">
        <f>SUM(T$68:T$70)</f>
        <v>7.134641183874999</v>
      </c>
      <c r="U72" s="71">
        <f>SUM(U$68:U$70)</f>
        <v>6.069117067760519</v>
      </c>
      <c r="V72" s="72" t="s">
        <v>13</v>
      </c>
      <c r="W72" s="73">
        <f>SUM(W$68:W$70)</f>
        <v>7.31362771339</v>
      </c>
      <c r="X72" s="71">
        <f>SUM(X$68:X$70)</f>
        <v>5.582066547810951</v>
      </c>
      <c r="Y72" s="74" t="s">
        <v>13</v>
      </c>
      <c r="Z72" s="73">
        <f>SUM(Z$68:Z$70)</f>
        <v>6.50725401355</v>
      </c>
      <c r="AA72" s="71">
        <f>SUM(AA$68:AA$70)</f>
        <v>5.639880557893039</v>
      </c>
      <c r="AB72" s="74" t="s">
        <v>13</v>
      </c>
      <c r="AC72" s="73">
        <f>SUM(AC$68:AC$70)</f>
        <v>6.415206206994999</v>
      </c>
      <c r="AD72" s="392">
        <f>SUM(AD$68:AD$70)</f>
        <v>6.681823657384196</v>
      </c>
      <c r="AE72" s="74" t="s">
        <v>13</v>
      </c>
      <c r="AF72" s="73">
        <f>SUM(AF$68:AF$70)</f>
        <v>6.215860933975</v>
      </c>
      <c r="AG72" s="71">
        <f>SUM(AG$68:AG$70)</f>
        <v>5.812020180243835</v>
      </c>
      <c r="AH72" s="72" t="s">
        <v>13</v>
      </c>
      <c r="AI72" s="73">
        <f>SUM(AI$68:AI$70)</f>
        <v>5.995657416175</v>
      </c>
      <c r="AJ72" s="71">
        <f>SUM(AJ$68:AJ$70)</f>
        <v>5.718656238405579</v>
      </c>
      <c r="AK72" s="74" t="s">
        <v>13</v>
      </c>
      <c r="AL72" s="73">
        <f>SUM(AL$68:AL$70)</f>
        <v>5.489983676094999</v>
      </c>
      <c r="AM72" s="71">
        <f>SUM(AM$68:AM$70)</f>
        <v>5.6219352599862065</v>
      </c>
      <c r="AN72" s="74" t="s">
        <v>13</v>
      </c>
      <c r="AO72" s="73">
        <f>SUM(AO$68:AO$70)</f>
        <v>5.71637765623</v>
      </c>
      <c r="AP72" s="71">
        <f>SUM(AP$68:AP$70)</f>
        <v>6.034192385396751</v>
      </c>
      <c r="AQ72" s="74" t="s">
        <v>13</v>
      </c>
      <c r="AR72" s="73">
        <f>SUM(AR$68:AR$70)</f>
        <v>5.614262898354999</v>
      </c>
      <c r="AS72" s="71">
        <f>SUM(AS$68:AS$70)</f>
        <v>5.494330885542555</v>
      </c>
      <c r="AT72" s="72" t="s">
        <v>13</v>
      </c>
      <c r="AU72" s="73">
        <f>SUM(AU$68:AU$70)</f>
        <v>5.153620999374999</v>
      </c>
      <c r="AV72" s="71">
        <f>SUM(AV$68:AV$70)</f>
        <v>4.186733068671798</v>
      </c>
      <c r="AW72" s="74" t="s">
        <v>13</v>
      </c>
      <c r="AX72" s="73">
        <f>SUM(AX$68:AX$70)</f>
        <v>4.74265860259</v>
      </c>
      <c r="AY72" s="71">
        <f>SUM(AY$68:AY$70)</f>
        <v>9.72310603831</v>
      </c>
      <c r="AZ72" s="74" t="s">
        <v>13</v>
      </c>
      <c r="BA72" s="73">
        <f>SUM(BA$68:BA$70)</f>
        <v>6.473969714799999</v>
      </c>
      <c r="BB72" s="71">
        <f>SUM(BB$68:BB$70)</f>
        <v>10.329134236997215</v>
      </c>
      <c r="BC72" s="74" t="s">
        <v>13</v>
      </c>
      <c r="BD72" s="73">
        <f>SUM(BD$68:BD$70)</f>
        <v>6.802731931075</v>
      </c>
      <c r="BE72" s="71">
        <f>SUM(BE$68:BE$70)</f>
        <v>5.845621288290454</v>
      </c>
      <c r="BF72" s="72" t="s">
        <v>13</v>
      </c>
      <c r="BG72" s="73">
        <f>SUM(BG$68:BG$70)</f>
        <v>5.035053180669999</v>
      </c>
      <c r="BH72" s="71">
        <f>SUM(BH$68:BH$70)</f>
        <v>4.414119770967486</v>
      </c>
      <c r="BI72" s="74" t="s">
        <v>13</v>
      </c>
      <c r="BJ72" s="73">
        <f>SUM(BJ$68:BJ$70)</f>
        <v>4.69923356263</v>
      </c>
      <c r="BK72" s="71">
        <f>SUM(BK$68:BK$70)</f>
        <v>4.495500665073375</v>
      </c>
      <c r="BL72" s="74" t="s">
        <v>13</v>
      </c>
      <c r="BM72" s="73">
        <f>SUM(BM$68:BM$70)</f>
        <v>4.552606367875</v>
      </c>
      <c r="BN72" s="71">
        <f>SUM(BN$68:BN$70)</f>
        <v>5.125918117780603</v>
      </c>
      <c r="BO72" s="74" t="s">
        <v>13</v>
      </c>
      <c r="BP72" s="73">
        <f>SUM(BP$68:BP$70)</f>
        <v>4.697187508015</v>
      </c>
      <c r="BQ72" s="71">
        <f>SUM(BQ$68:BQ$70)</f>
        <v>5.706563244001235</v>
      </c>
      <c r="BR72" s="72" t="s">
        <v>13</v>
      </c>
      <c r="BS72" s="73">
        <f>SUM(BS$68:BS$70)</f>
        <v>5.067556851175</v>
      </c>
      <c r="BT72" s="71">
        <f>SUM(BT$68:BT$70)</f>
        <v>4.219703143566607</v>
      </c>
      <c r="BU72" s="74" t="s">
        <v>13</v>
      </c>
      <c r="BV72" s="73">
        <f>SUM(BV$68:BV$70)</f>
        <v>5.04293480623</v>
      </c>
      <c r="BW72" s="71">
        <f>SUM(BW$68:BW$70)</f>
        <v>6.0496286789533</v>
      </c>
      <c r="BX72" s="74" t="s">
        <v>13</v>
      </c>
      <c r="BY72" s="73">
        <f>SUM(BY$68:BY$70)</f>
        <v>5.712368270695</v>
      </c>
      <c r="BZ72" s="71">
        <f>SUM(BZ$68:BZ$70)</f>
        <v>8.167723242691459</v>
      </c>
      <c r="CA72" s="74" t="s">
        <v>13</v>
      </c>
      <c r="CB72" s="73">
        <f>SUM(CB$68:CB$70)</f>
        <v>7.425454907095</v>
      </c>
    </row>
    <row r="73" spans="1:80" ht="14.25" customHeight="1" thickBot="1">
      <c r="A73" s="292"/>
      <c r="B73" s="59"/>
      <c r="C73" s="60"/>
      <c r="D73" s="61"/>
      <c r="E73" s="224" t="s">
        <v>10</v>
      </c>
      <c r="F73" s="224"/>
      <c r="G73" s="224"/>
      <c r="H73" s="225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10"/>
      <c r="T73" s="210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10"/>
      <c r="AF73" s="210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10"/>
      <c r="AR73" s="210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10"/>
      <c r="BD73" s="210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10"/>
      <c r="BP73" s="210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10"/>
      <c r="CB73" s="210"/>
    </row>
    <row r="74" spans="1:20" ht="14.25" customHeight="1" thickBot="1">
      <c r="A74" s="273"/>
      <c r="B74" s="281" t="s">
        <v>32</v>
      </c>
      <c r="C74" s="282"/>
      <c r="D74" s="282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4"/>
    </row>
    <row r="76" spans="5:14" ht="15.75">
      <c r="E76" t="s">
        <v>168</v>
      </c>
      <c r="N76" t="s">
        <v>169</v>
      </c>
    </row>
  </sheetData>
  <sheetProtection/>
  <mergeCells count="343">
    <mergeCell ref="R73:T73"/>
    <mergeCell ref="I73:K73"/>
    <mergeCell ref="L73:N73"/>
    <mergeCell ref="O73:Q73"/>
    <mergeCell ref="R17:T17"/>
    <mergeCell ref="I13:K13"/>
    <mergeCell ref="R21:T21"/>
    <mergeCell ref="R61:T61"/>
    <mergeCell ref="L13:N13"/>
    <mergeCell ref="O13:Q13"/>
    <mergeCell ref="R63:T63"/>
    <mergeCell ref="I21:K21"/>
    <mergeCell ref="L21:N21"/>
    <mergeCell ref="O21:Q21"/>
    <mergeCell ref="I17:K17"/>
    <mergeCell ref="C39:D39"/>
    <mergeCell ref="C40:D40"/>
    <mergeCell ref="L63:N63"/>
    <mergeCell ref="C34:D34"/>
    <mergeCell ref="C54:D54"/>
    <mergeCell ref="L62:N62"/>
    <mergeCell ref="E58:H58"/>
    <mergeCell ref="E59:H59"/>
    <mergeCell ref="B55:D55"/>
    <mergeCell ref="O61:Q61"/>
    <mergeCell ref="L59:N59"/>
    <mergeCell ref="O62:Q62"/>
    <mergeCell ref="L61:N61"/>
    <mergeCell ref="C48:D48"/>
    <mergeCell ref="C51:D51"/>
    <mergeCell ref="C53:D53"/>
    <mergeCell ref="B56:D56"/>
    <mergeCell ref="O59:Q59"/>
    <mergeCell ref="I59:K59"/>
    <mergeCell ref="C52:D52"/>
    <mergeCell ref="C32:D32"/>
    <mergeCell ref="C50:D50"/>
    <mergeCell ref="C35:D35"/>
    <mergeCell ref="C45:D45"/>
    <mergeCell ref="C46:D46"/>
    <mergeCell ref="C49:D49"/>
    <mergeCell ref="C47:D47"/>
    <mergeCell ref="C44:D44"/>
    <mergeCell ref="C42:D42"/>
    <mergeCell ref="C36:D36"/>
    <mergeCell ref="G25:H25"/>
    <mergeCell ref="C27:D27"/>
    <mergeCell ref="R9:T9"/>
    <mergeCell ref="R13:T13"/>
    <mergeCell ref="L9:N9"/>
    <mergeCell ref="O9:Q9"/>
    <mergeCell ref="E19:F19"/>
    <mergeCell ref="C25:F26"/>
    <mergeCell ref="C33:D33"/>
    <mergeCell ref="C43:D43"/>
    <mergeCell ref="C29:D29"/>
    <mergeCell ref="R62:T62"/>
    <mergeCell ref="A1:T2"/>
    <mergeCell ref="A3:A74"/>
    <mergeCell ref="B25:B54"/>
    <mergeCell ref="C30:D30"/>
    <mergeCell ref="C31:D31"/>
    <mergeCell ref="C28:D28"/>
    <mergeCell ref="C41:D41"/>
    <mergeCell ref="I3:K3"/>
    <mergeCell ref="G3:H5"/>
    <mergeCell ref="L3:N3"/>
    <mergeCell ref="O3:Q3"/>
    <mergeCell ref="I9:K9"/>
    <mergeCell ref="E6:F6"/>
    <mergeCell ref="E21:H21"/>
    <mergeCell ref="E18:F18"/>
    <mergeCell ref="C37:D37"/>
    <mergeCell ref="R60:T60"/>
    <mergeCell ref="L60:N60"/>
    <mergeCell ref="O60:Q60"/>
    <mergeCell ref="R59:T59"/>
    <mergeCell ref="R3:T3"/>
    <mergeCell ref="B74:T74"/>
    <mergeCell ref="E55:H55"/>
    <mergeCell ref="E56:H56"/>
    <mergeCell ref="E57:H57"/>
    <mergeCell ref="B57:C59"/>
    <mergeCell ref="O63:Q63"/>
    <mergeCell ref="E15:F15"/>
    <mergeCell ref="E16:F16"/>
    <mergeCell ref="E13:H13"/>
    <mergeCell ref="B3:D5"/>
    <mergeCell ref="B6:B24"/>
    <mergeCell ref="C22:C24"/>
    <mergeCell ref="E20:F20"/>
    <mergeCell ref="E3:F5"/>
    <mergeCell ref="C38:D38"/>
    <mergeCell ref="F69:G69"/>
    <mergeCell ref="F71:G71"/>
    <mergeCell ref="E7:F7"/>
    <mergeCell ref="E8:F8"/>
    <mergeCell ref="E9:H9"/>
    <mergeCell ref="E10:F10"/>
    <mergeCell ref="E17:H17"/>
    <mergeCell ref="E11:F11"/>
    <mergeCell ref="E12:F12"/>
    <mergeCell ref="E14:F14"/>
    <mergeCell ref="F70:G70"/>
    <mergeCell ref="F68:G68"/>
    <mergeCell ref="L17:N17"/>
    <mergeCell ref="O17:Q17"/>
    <mergeCell ref="E73:H73"/>
    <mergeCell ref="I60:K60"/>
    <mergeCell ref="I61:K61"/>
    <mergeCell ref="I62:K62"/>
    <mergeCell ref="I63:K63"/>
    <mergeCell ref="E72:H72"/>
    <mergeCell ref="B64:D67"/>
    <mergeCell ref="E63:H63"/>
    <mergeCell ref="B60:D63"/>
    <mergeCell ref="E64:H64"/>
    <mergeCell ref="E65:H65"/>
    <mergeCell ref="E66:H66"/>
    <mergeCell ref="E67:H67"/>
    <mergeCell ref="E60:H60"/>
    <mergeCell ref="E61:H61"/>
    <mergeCell ref="E62:H62"/>
    <mergeCell ref="U3:W3"/>
    <mergeCell ref="X3:Z3"/>
    <mergeCell ref="AA3:AC3"/>
    <mergeCell ref="AD3:AF3"/>
    <mergeCell ref="U9:W9"/>
    <mergeCell ref="X9:Z9"/>
    <mergeCell ref="AA9:AC9"/>
    <mergeCell ref="AD9:AF9"/>
    <mergeCell ref="U13:W13"/>
    <mergeCell ref="X13:Z13"/>
    <mergeCell ref="AA13:AC13"/>
    <mergeCell ref="AD13:AF13"/>
    <mergeCell ref="U17:W17"/>
    <mergeCell ref="X17:Z17"/>
    <mergeCell ref="AA17:AC17"/>
    <mergeCell ref="AD17:AF17"/>
    <mergeCell ref="U21:W21"/>
    <mergeCell ref="X21:Z21"/>
    <mergeCell ref="AA21:AC21"/>
    <mergeCell ref="AD21:AF21"/>
    <mergeCell ref="U59:W59"/>
    <mergeCell ref="X59:Z59"/>
    <mergeCell ref="AA59:AC59"/>
    <mergeCell ref="AD59:AF59"/>
    <mergeCell ref="U60:W60"/>
    <mergeCell ref="X60:Z60"/>
    <mergeCell ref="AA60:AC60"/>
    <mergeCell ref="AD60:AF60"/>
    <mergeCell ref="U61:W61"/>
    <mergeCell ref="X61:Z61"/>
    <mergeCell ref="AA61:AC61"/>
    <mergeCell ref="AD61:AF61"/>
    <mergeCell ref="U62:W62"/>
    <mergeCell ref="X62:Z62"/>
    <mergeCell ref="AA62:AC62"/>
    <mergeCell ref="AD62:AF62"/>
    <mergeCell ref="U63:W63"/>
    <mergeCell ref="X63:Z63"/>
    <mergeCell ref="AA63:AC63"/>
    <mergeCell ref="AD63:AF63"/>
    <mergeCell ref="U73:W73"/>
    <mergeCell ref="X73:Z73"/>
    <mergeCell ref="AA73:AC73"/>
    <mergeCell ref="AD73:AF73"/>
    <mergeCell ref="AG3:AI3"/>
    <mergeCell ref="AJ3:AL3"/>
    <mergeCell ref="AG13:AI13"/>
    <mergeCell ref="AJ13:AL13"/>
    <mergeCell ref="AG21:AI21"/>
    <mergeCell ref="AJ21:AL21"/>
    <mergeCell ref="AM3:AO3"/>
    <mergeCell ref="AP3:AR3"/>
    <mergeCell ref="AG9:AI9"/>
    <mergeCell ref="AJ9:AL9"/>
    <mergeCell ref="AM9:AO9"/>
    <mergeCell ref="AP9:AR9"/>
    <mergeCell ref="AM13:AO13"/>
    <mergeCell ref="AP13:AR13"/>
    <mergeCell ref="AG17:AI17"/>
    <mergeCell ref="AJ17:AL17"/>
    <mergeCell ref="AM17:AO17"/>
    <mergeCell ref="AP17:AR17"/>
    <mergeCell ref="AM21:AO21"/>
    <mergeCell ref="AP21:AR21"/>
    <mergeCell ref="AG59:AI59"/>
    <mergeCell ref="AJ59:AL59"/>
    <mergeCell ref="AM59:AO59"/>
    <mergeCell ref="AP59:AR59"/>
    <mergeCell ref="AG60:AI60"/>
    <mergeCell ref="AJ60:AL60"/>
    <mergeCell ref="AM60:AO60"/>
    <mergeCell ref="AP60:AR60"/>
    <mergeCell ref="AG61:AI61"/>
    <mergeCell ref="AJ61:AL61"/>
    <mergeCell ref="AM61:AO61"/>
    <mergeCell ref="AP61:AR61"/>
    <mergeCell ref="AG62:AI62"/>
    <mergeCell ref="AJ62:AL62"/>
    <mergeCell ref="AM62:AO62"/>
    <mergeCell ref="AP62:AR62"/>
    <mergeCell ref="AG63:AI63"/>
    <mergeCell ref="AJ63:AL63"/>
    <mergeCell ref="AM63:AO63"/>
    <mergeCell ref="AP63:AR63"/>
    <mergeCell ref="AG73:AI73"/>
    <mergeCell ref="AJ73:AL73"/>
    <mergeCell ref="AM73:AO73"/>
    <mergeCell ref="AP73:AR73"/>
    <mergeCell ref="AS3:AU3"/>
    <mergeCell ref="AV3:AX3"/>
    <mergeCell ref="AS13:AU13"/>
    <mergeCell ref="AV13:AX13"/>
    <mergeCell ref="AS21:AU21"/>
    <mergeCell ref="AV21:AX21"/>
    <mergeCell ref="AY3:BA3"/>
    <mergeCell ref="BB3:BD3"/>
    <mergeCell ref="AS9:AU9"/>
    <mergeCell ref="AV9:AX9"/>
    <mergeCell ref="AY9:BA9"/>
    <mergeCell ref="BB9:BD9"/>
    <mergeCell ref="AY13:BA13"/>
    <mergeCell ref="BB13:BD13"/>
    <mergeCell ref="AS17:AU17"/>
    <mergeCell ref="AV17:AX17"/>
    <mergeCell ref="AY17:BA17"/>
    <mergeCell ref="BB17:BD17"/>
    <mergeCell ref="AY21:BA21"/>
    <mergeCell ref="BB21:BD21"/>
    <mergeCell ref="AS59:AU59"/>
    <mergeCell ref="AV59:AX59"/>
    <mergeCell ref="AY59:BA59"/>
    <mergeCell ref="BB59:BD59"/>
    <mergeCell ref="AS60:AU60"/>
    <mergeCell ref="AV60:AX60"/>
    <mergeCell ref="AY60:BA60"/>
    <mergeCell ref="BB60:BD60"/>
    <mergeCell ref="AS61:AU61"/>
    <mergeCell ref="AV61:AX61"/>
    <mergeCell ref="AY61:BA61"/>
    <mergeCell ref="BB61:BD61"/>
    <mergeCell ref="AS62:AU62"/>
    <mergeCell ref="AV62:AX62"/>
    <mergeCell ref="AY62:BA62"/>
    <mergeCell ref="BB62:BD62"/>
    <mergeCell ref="AS63:AU63"/>
    <mergeCell ref="AV63:AX63"/>
    <mergeCell ref="AY63:BA63"/>
    <mergeCell ref="BB63:BD63"/>
    <mergeCell ref="AS73:AU73"/>
    <mergeCell ref="AV73:AX73"/>
    <mergeCell ref="AY73:BA73"/>
    <mergeCell ref="BB73:BD73"/>
    <mergeCell ref="BE3:BG3"/>
    <mergeCell ref="BH3:BJ3"/>
    <mergeCell ref="BE13:BG13"/>
    <mergeCell ref="BH13:BJ13"/>
    <mergeCell ref="BE21:BG21"/>
    <mergeCell ref="BH21:BJ21"/>
    <mergeCell ref="BK3:BM3"/>
    <mergeCell ref="BN3:BP3"/>
    <mergeCell ref="BE9:BG9"/>
    <mergeCell ref="BH9:BJ9"/>
    <mergeCell ref="BK9:BM9"/>
    <mergeCell ref="BN9:BP9"/>
    <mergeCell ref="BK13:BM13"/>
    <mergeCell ref="BN13:BP13"/>
    <mergeCell ref="BE17:BG17"/>
    <mergeCell ref="BH17:BJ17"/>
    <mergeCell ref="BK17:BM17"/>
    <mergeCell ref="BN17:BP17"/>
    <mergeCell ref="BK21:BM21"/>
    <mergeCell ref="BN21:BP21"/>
    <mergeCell ref="BE59:BG59"/>
    <mergeCell ref="BH59:BJ59"/>
    <mergeCell ref="BK59:BM59"/>
    <mergeCell ref="BN59:BP59"/>
    <mergeCell ref="BE60:BG60"/>
    <mergeCell ref="BH60:BJ60"/>
    <mergeCell ref="BK60:BM60"/>
    <mergeCell ref="BN60:BP60"/>
    <mergeCell ref="BE61:BG61"/>
    <mergeCell ref="BH61:BJ61"/>
    <mergeCell ref="BK61:BM61"/>
    <mergeCell ref="BN61:BP61"/>
    <mergeCell ref="BE62:BG62"/>
    <mergeCell ref="BH62:BJ62"/>
    <mergeCell ref="BK62:BM62"/>
    <mergeCell ref="BN62:BP62"/>
    <mergeCell ref="BE63:BG63"/>
    <mergeCell ref="BH63:BJ63"/>
    <mergeCell ref="BK63:BM63"/>
    <mergeCell ref="BN63:BP63"/>
    <mergeCell ref="BE73:BG73"/>
    <mergeCell ref="BH73:BJ73"/>
    <mergeCell ref="BK73:BM73"/>
    <mergeCell ref="BN73:BP73"/>
    <mergeCell ref="BQ3:BS3"/>
    <mergeCell ref="BT3:BV3"/>
    <mergeCell ref="BQ13:BS13"/>
    <mergeCell ref="BT13:BV13"/>
    <mergeCell ref="BQ21:BS21"/>
    <mergeCell ref="BT21:BV21"/>
    <mergeCell ref="BW3:BY3"/>
    <mergeCell ref="BZ3:CB3"/>
    <mergeCell ref="BQ9:BS9"/>
    <mergeCell ref="BT9:BV9"/>
    <mergeCell ref="BW9:BY9"/>
    <mergeCell ref="BZ9:CB9"/>
    <mergeCell ref="BW13:BY13"/>
    <mergeCell ref="BZ13:CB13"/>
    <mergeCell ref="BQ17:BS17"/>
    <mergeCell ref="BT17:BV17"/>
    <mergeCell ref="BW17:BY17"/>
    <mergeCell ref="BZ17:CB17"/>
    <mergeCell ref="BW21:BY21"/>
    <mergeCell ref="BZ21:CB21"/>
    <mergeCell ref="BQ59:BS59"/>
    <mergeCell ref="BT59:BV59"/>
    <mergeCell ref="BW59:BY59"/>
    <mergeCell ref="BZ59:CB59"/>
    <mergeCell ref="BW63:BY63"/>
    <mergeCell ref="BZ63:CB63"/>
    <mergeCell ref="BQ60:BS60"/>
    <mergeCell ref="BT60:BV60"/>
    <mergeCell ref="BW60:BY60"/>
    <mergeCell ref="BZ60:CB60"/>
    <mergeCell ref="BQ61:BS61"/>
    <mergeCell ref="BT61:BV61"/>
    <mergeCell ref="BW61:BY61"/>
    <mergeCell ref="BZ61:CB61"/>
    <mergeCell ref="BQ73:BS73"/>
    <mergeCell ref="BT73:BV73"/>
    <mergeCell ref="BW73:BY73"/>
    <mergeCell ref="BZ73:CB73"/>
    <mergeCell ref="BQ62:BS62"/>
    <mergeCell ref="BT62:BV62"/>
    <mergeCell ref="BW62:BY62"/>
    <mergeCell ref="BZ62:CB62"/>
    <mergeCell ref="BQ63:BS63"/>
    <mergeCell ref="BT63:BV63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76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5"/>
  <sheetViews>
    <sheetView zoomScale="66" zoomScaleNormal="66" zoomScalePageLayoutView="0" workbookViewId="0" topLeftCell="A1">
      <selection activeCell="A1" sqref="A1:U18"/>
    </sheetView>
  </sheetViews>
  <sheetFormatPr defaultColWidth="9.00390625" defaultRowHeight="15.75"/>
  <cols>
    <col min="1" max="1" width="19.625" style="166" customWidth="1"/>
    <col min="2" max="2" width="14.75390625" style="109" customWidth="1"/>
    <col min="3" max="3" width="5.875" style="109" customWidth="1"/>
    <col min="4" max="4" width="6.50390625" style="109" customWidth="1"/>
    <col min="5" max="5" width="6.125" style="109" customWidth="1"/>
    <col min="6" max="6" width="6.00390625" style="109" customWidth="1"/>
    <col min="7" max="7" width="6.50390625" style="109" customWidth="1"/>
    <col min="8" max="8" width="7.25390625" style="109" customWidth="1"/>
    <col min="9" max="9" width="7.375" style="109" customWidth="1"/>
    <col min="10" max="16384" width="9.00390625" style="109" customWidth="1"/>
  </cols>
  <sheetData>
    <row r="1" spans="1:13" ht="15">
      <c r="A1" s="303" t="s">
        <v>70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ht="16.5" thickBot="1">
      <c r="A2" s="110"/>
      <c r="B2" s="111"/>
      <c r="C2" s="111"/>
      <c r="D2" s="112"/>
      <c r="E2" s="112"/>
      <c r="F2" s="112"/>
      <c r="G2" s="112"/>
      <c r="H2" s="112"/>
      <c r="I2" s="112"/>
      <c r="J2" s="176"/>
      <c r="K2" s="177" t="s">
        <v>160</v>
      </c>
      <c r="L2" s="305"/>
      <c r="M2" s="305"/>
    </row>
    <row r="3" spans="1:21" ht="16.5" thickBot="1">
      <c r="A3" s="113" t="s">
        <v>71</v>
      </c>
      <c r="B3" s="306" t="s">
        <v>71</v>
      </c>
      <c r="C3" s="307"/>
      <c r="D3" s="308" t="s">
        <v>72</v>
      </c>
      <c r="E3" s="309"/>
      <c r="F3" s="310" t="s">
        <v>73</v>
      </c>
      <c r="G3" s="311"/>
      <c r="H3" s="308" t="s">
        <v>74</v>
      </c>
      <c r="I3" s="309"/>
      <c r="J3" s="314" t="s">
        <v>75</v>
      </c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6"/>
    </row>
    <row r="4" spans="1:21" ht="13.5" thickBot="1">
      <c r="A4" s="114" t="s">
        <v>76</v>
      </c>
      <c r="B4" s="312" t="s">
        <v>77</v>
      </c>
      <c r="C4" s="313"/>
      <c r="D4" s="115" t="s">
        <v>78</v>
      </c>
      <c r="E4" s="116" t="s">
        <v>79</v>
      </c>
      <c r="F4" s="117" t="s">
        <v>78</v>
      </c>
      <c r="G4" s="118" t="s">
        <v>79</v>
      </c>
      <c r="H4" s="115" t="s">
        <v>78</v>
      </c>
      <c r="I4" s="116" t="s">
        <v>79</v>
      </c>
      <c r="J4" s="178" t="s">
        <v>119</v>
      </c>
      <c r="K4" s="179" t="s">
        <v>120</v>
      </c>
      <c r="L4" s="178" t="s">
        <v>121</v>
      </c>
      <c r="M4" s="179" t="s">
        <v>80</v>
      </c>
      <c r="N4" s="178" t="s">
        <v>122</v>
      </c>
      <c r="O4" s="179" t="s">
        <v>123</v>
      </c>
      <c r="P4" s="178" t="s">
        <v>124</v>
      </c>
      <c r="Q4" s="179" t="s">
        <v>125</v>
      </c>
      <c r="R4" s="178" t="s">
        <v>126</v>
      </c>
      <c r="S4" s="179" t="s">
        <v>127</v>
      </c>
      <c r="T4" s="178" t="s">
        <v>128</v>
      </c>
      <c r="U4" s="202" t="s">
        <v>129</v>
      </c>
    </row>
    <row r="5" spans="1:21" ht="12.75">
      <c r="A5" s="119" t="s">
        <v>81</v>
      </c>
      <c r="B5" s="120" t="s">
        <v>82</v>
      </c>
      <c r="C5" s="120"/>
      <c r="D5" s="121"/>
      <c r="E5" s="121"/>
      <c r="F5" s="121"/>
      <c r="G5" s="121"/>
      <c r="H5" s="121"/>
      <c r="I5" s="122"/>
      <c r="J5" s="20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204"/>
    </row>
    <row r="6" spans="1:21" ht="12.75">
      <c r="A6" s="125" t="s">
        <v>83</v>
      </c>
      <c r="B6" s="126" t="s">
        <v>41</v>
      </c>
      <c r="C6" s="126"/>
      <c r="D6" s="127">
        <v>46.8</v>
      </c>
      <c r="E6" s="127">
        <v>0.3</v>
      </c>
      <c r="F6" s="127">
        <v>48.7</v>
      </c>
      <c r="G6" s="127">
        <v>60</v>
      </c>
      <c r="H6" s="127">
        <v>49.6</v>
      </c>
      <c r="I6" s="128">
        <v>30</v>
      </c>
      <c r="J6" s="205">
        <v>5.64</v>
      </c>
      <c r="K6" s="346">
        <v>4.8</v>
      </c>
      <c r="L6" s="346">
        <v>4.8</v>
      </c>
      <c r="M6" s="346">
        <v>4.44</v>
      </c>
      <c r="N6" s="346">
        <v>5.28</v>
      </c>
      <c r="O6" s="346">
        <v>4.92</v>
      </c>
      <c r="P6" s="346">
        <v>7.2</v>
      </c>
      <c r="Q6" s="346">
        <v>6.36</v>
      </c>
      <c r="R6" s="346">
        <v>6.24</v>
      </c>
      <c r="S6" s="346">
        <v>6.12</v>
      </c>
      <c r="T6" s="346">
        <v>6.12</v>
      </c>
      <c r="U6" s="347">
        <v>5.76</v>
      </c>
    </row>
    <row r="7" spans="1:21" ht="13.5" thickBot="1">
      <c r="A7" s="130"/>
      <c r="B7" s="131" t="s">
        <v>84</v>
      </c>
      <c r="C7" s="131"/>
      <c r="D7" s="132">
        <v>47.8</v>
      </c>
      <c r="E7" s="132">
        <v>0.5</v>
      </c>
      <c r="F7" s="132">
        <v>48.9</v>
      </c>
      <c r="G7" s="132">
        <v>25</v>
      </c>
      <c r="H7" s="132">
        <v>49.7</v>
      </c>
      <c r="I7" s="201">
        <v>20</v>
      </c>
      <c r="J7" s="206">
        <v>5.64</v>
      </c>
      <c r="K7" s="133">
        <v>4.8</v>
      </c>
      <c r="L7" s="133">
        <v>4.8</v>
      </c>
      <c r="M7" s="133">
        <v>4.44</v>
      </c>
      <c r="N7" s="133">
        <v>5.28</v>
      </c>
      <c r="O7" s="133">
        <v>4.92</v>
      </c>
      <c r="P7" s="133">
        <v>7.2</v>
      </c>
      <c r="Q7" s="133">
        <v>6.36</v>
      </c>
      <c r="R7" s="133">
        <v>6.24</v>
      </c>
      <c r="S7" s="133">
        <v>6.12</v>
      </c>
      <c r="T7" s="133">
        <v>6.12</v>
      </c>
      <c r="U7" s="207">
        <v>5.76</v>
      </c>
    </row>
    <row r="8" spans="1:14" ht="12.75">
      <c r="A8" s="134"/>
      <c r="B8" s="135"/>
      <c r="C8" s="135"/>
      <c r="D8" s="136"/>
      <c r="E8" s="136"/>
      <c r="F8" s="136"/>
      <c r="G8" s="136"/>
      <c r="H8" s="136"/>
      <c r="I8" s="137"/>
      <c r="J8" s="124"/>
      <c r="K8" s="124"/>
      <c r="L8" s="124"/>
      <c r="M8" s="124"/>
      <c r="N8" s="124"/>
    </row>
    <row r="9" spans="1:14" ht="13.5" thickBot="1">
      <c r="A9" s="138"/>
      <c r="B9" s="139"/>
      <c r="C9" s="139"/>
      <c r="D9" s="137"/>
      <c r="E9" s="137"/>
      <c r="F9" s="137"/>
      <c r="G9" s="137"/>
      <c r="H9" s="136"/>
      <c r="I9" s="137"/>
      <c r="J9" s="140"/>
      <c r="K9" s="140"/>
      <c r="L9" s="140"/>
      <c r="M9" s="140"/>
      <c r="N9" s="124"/>
    </row>
    <row r="10" spans="1:21" ht="16.5" thickBot="1">
      <c r="A10" s="113" t="s">
        <v>71</v>
      </c>
      <c r="B10" s="306" t="s">
        <v>71</v>
      </c>
      <c r="C10" s="307"/>
      <c r="D10" s="308" t="s">
        <v>72</v>
      </c>
      <c r="E10" s="309"/>
      <c r="F10" s="310" t="s">
        <v>73</v>
      </c>
      <c r="G10" s="311"/>
      <c r="H10" s="308" t="s">
        <v>74</v>
      </c>
      <c r="I10" s="309"/>
      <c r="J10" s="314" t="s">
        <v>75</v>
      </c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6"/>
    </row>
    <row r="11" spans="1:21" ht="13.5" thickBot="1">
      <c r="A11" s="114" t="s">
        <v>76</v>
      </c>
      <c r="B11" s="312" t="s">
        <v>77</v>
      </c>
      <c r="C11" s="313"/>
      <c r="D11" s="115" t="s">
        <v>78</v>
      </c>
      <c r="E11" s="116" t="s">
        <v>79</v>
      </c>
      <c r="F11" s="117" t="s">
        <v>78</v>
      </c>
      <c r="G11" s="118" t="s">
        <v>79</v>
      </c>
      <c r="H11" s="115" t="s">
        <v>78</v>
      </c>
      <c r="I11" s="116" t="s">
        <v>79</v>
      </c>
      <c r="J11" s="178" t="s">
        <v>130</v>
      </c>
      <c r="K11" s="179" t="s">
        <v>131</v>
      </c>
      <c r="L11" s="178" t="s">
        <v>132</v>
      </c>
      <c r="M11" s="179" t="s">
        <v>133</v>
      </c>
      <c r="N11" s="178" t="s">
        <v>134</v>
      </c>
      <c r="O11" s="179" t="s">
        <v>135</v>
      </c>
      <c r="P11" s="178" t="s">
        <v>136</v>
      </c>
      <c r="Q11" s="179" t="s">
        <v>137</v>
      </c>
      <c r="R11" s="178" t="s">
        <v>138</v>
      </c>
      <c r="S11" s="179" t="s">
        <v>139</v>
      </c>
      <c r="T11" s="178" t="s">
        <v>140</v>
      </c>
      <c r="U11" s="202" t="s">
        <v>141</v>
      </c>
    </row>
    <row r="12" spans="1:21" ht="12.75">
      <c r="A12" s="119" t="s">
        <v>81</v>
      </c>
      <c r="B12" s="120" t="s">
        <v>82</v>
      </c>
      <c r="C12" s="120"/>
      <c r="D12" s="121"/>
      <c r="E12" s="121"/>
      <c r="F12" s="121"/>
      <c r="G12" s="121"/>
      <c r="H12" s="121"/>
      <c r="I12" s="122"/>
      <c r="J12" s="20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204"/>
    </row>
    <row r="13" spans="1:21" ht="12.75">
      <c r="A13" s="125" t="s">
        <v>83</v>
      </c>
      <c r="B13" s="126" t="s">
        <v>41</v>
      </c>
      <c r="C13" s="126"/>
      <c r="D13" s="127">
        <v>46.8</v>
      </c>
      <c r="E13" s="127">
        <v>0.3</v>
      </c>
      <c r="F13" s="127">
        <v>48.7</v>
      </c>
      <c r="G13" s="127">
        <v>60</v>
      </c>
      <c r="H13" s="127">
        <v>49.6</v>
      </c>
      <c r="I13" s="128">
        <v>30</v>
      </c>
      <c r="J13" s="348">
        <v>6</v>
      </c>
      <c r="K13" s="346">
        <v>6</v>
      </c>
      <c r="L13" s="129">
        <v>5.28</v>
      </c>
      <c r="M13" s="346">
        <v>5.4</v>
      </c>
      <c r="N13" s="346">
        <v>5.64</v>
      </c>
      <c r="O13" s="346">
        <v>6.36</v>
      </c>
      <c r="P13" s="346">
        <v>6.36</v>
      </c>
      <c r="Q13" s="346">
        <v>5.6</v>
      </c>
      <c r="R13" s="346">
        <v>6.72</v>
      </c>
      <c r="S13" s="346">
        <v>6.84</v>
      </c>
      <c r="T13" s="346">
        <v>6.96</v>
      </c>
      <c r="U13" s="347">
        <v>6.72</v>
      </c>
    </row>
    <row r="14" spans="1:21" ht="13.5" thickBot="1">
      <c r="A14" s="130"/>
      <c r="B14" s="131" t="s">
        <v>84</v>
      </c>
      <c r="C14" s="131"/>
      <c r="D14" s="132">
        <v>47.8</v>
      </c>
      <c r="E14" s="132">
        <v>0.5</v>
      </c>
      <c r="F14" s="132">
        <v>48.9</v>
      </c>
      <c r="G14" s="132">
        <v>25</v>
      </c>
      <c r="H14" s="132">
        <v>49.7</v>
      </c>
      <c r="I14" s="201">
        <v>20</v>
      </c>
      <c r="J14" s="206">
        <v>6</v>
      </c>
      <c r="K14" s="133">
        <v>6</v>
      </c>
      <c r="L14" s="133">
        <v>5.28</v>
      </c>
      <c r="M14" s="133">
        <v>5.4</v>
      </c>
      <c r="N14" s="133">
        <v>5.64</v>
      </c>
      <c r="O14" s="133">
        <v>6.36</v>
      </c>
      <c r="P14" s="133">
        <v>6.36</v>
      </c>
      <c r="Q14" s="133">
        <v>5.6</v>
      </c>
      <c r="R14" s="133">
        <v>6.72</v>
      </c>
      <c r="S14" s="133">
        <v>6.84</v>
      </c>
      <c r="T14" s="133">
        <v>6.96</v>
      </c>
      <c r="U14" s="207">
        <v>6.72</v>
      </c>
    </row>
    <row r="15" spans="1:14" ht="12.75">
      <c r="A15" s="134"/>
      <c r="B15" s="135"/>
      <c r="C15" s="135"/>
      <c r="D15" s="136"/>
      <c r="E15" s="136"/>
      <c r="F15" s="136"/>
      <c r="G15" s="136"/>
      <c r="H15" s="136"/>
      <c r="I15" s="137"/>
      <c r="J15" s="124"/>
      <c r="K15" s="124"/>
      <c r="L15" s="124"/>
      <c r="M15" s="124"/>
      <c r="N15" s="124"/>
    </row>
    <row r="16" spans="1:14" ht="12.75">
      <c r="A16" s="138"/>
      <c r="B16" s="139"/>
      <c r="C16" s="139"/>
      <c r="D16" s="137"/>
      <c r="E16" s="137"/>
      <c r="F16" s="137"/>
      <c r="G16" s="137"/>
      <c r="H16" s="136"/>
      <c r="I16" s="137"/>
      <c r="J16" s="140"/>
      <c r="K16" s="140"/>
      <c r="L16" s="140"/>
      <c r="M16" s="140"/>
      <c r="N16" s="124"/>
    </row>
    <row r="17" spans="1:14" ht="12.75">
      <c r="A17" s="136"/>
      <c r="B17" s="139"/>
      <c r="C17" s="139"/>
      <c r="D17" s="137"/>
      <c r="E17" s="137"/>
      <c r="F17" s="137"/>
      <c r="G17" s="137"/>
      <c r="H17" s="136"/>
      <c r="I17" s="137"/>
      <c r="J17" s="140"/>
      <c r="K17" s="140"/>
      <c r="L17" s="140"/>
      <c r="M17" s="140"/>
      <c r="N17" s="124"/>
    </row>
    <row r="18" spans="1:14" ht="15.75">
      <c r="A18" s="136"/>
      <c r="C18"/>
      <c r="D18"/>
      <c r="E18"/>
      <c r="F18"/>
      <c r="G18" t="s">
        <v>168</v>
      </c>
      <c r="H18"/>
      <c r="I18"/>
      <c r="J18"/>
      <c r="L18"/>
      <c r="M18" t="s">
        <v>169</v>
      </c>
      <c r="N18" s="124"/>
    </row>
    <row r="19" spans="1:14" ht="12.75">
      <c r="A19" s="135"/>
      <c r="B19" s="135"/>
      <c r="C19" s="135"/>
      <c r="D19" s="144"/>
      <c r="E19" s="144"/>
      <c r="F19" s="144"/>
      <c r="G19" s="144"/>
      <c r="H19" s="144"/>
      <c r="I19" s="145"/>
      <c r="J19" s="124"/>
      <c r="K19" s="124"/>
      <c r="L19" s="124"/>
      <c r="M19" s="124"/>
      <c r="N19" s="124"/>
    </row>
    <row r="20" spans="1:14" ht="12.75">
      <c r="A20" s="138"/>
      <c r="B20" s="144"/>
      <c r="C20" s="144"/>
      <c r="D20" s="145"/>
      <c r="E20" s="145"/>
      <c r="F20" s="145"/>
      <c r="G20" s="145"/>
      <c r="H20" s="145"/>
      <c r="I20" s="145"/>
      <c r="J20" s="124"/>
      <c r="K20" s="124"/>
      <c r="L20" s="124"/>
      <c r="M20" s="124"/>
      <c r="N20" s="124"/>
    </row>
    <row r="21" spans="1:14" ht="12.75">
      <c r="A21" s="144"/>
      <c r="B21" s="144"/>
      <c r="C21" s="144"/>
      <c r="D21" s="145"/>
      <c r="E21" s="145"/>
      <c r="F21" s="145"/>
      <c r="G21" s="145"/>
      <c r="H21" s="145"/>
      <c r="I21" s="145"/>
      <c r="J21" s="124"/>
      <c r="K21" s="124"/>
      <c r="L21" s="124"/>
      <c r="M21" s="124"/>
      <c r="N21" s="124"/>
    </row>
    <row r="22" spans="1:14" ht="12.75">
      <c r="A22" s="135"/>
      <c r="B22" s="135"/>
      <c r="C22" s="135"/>
      <c r="D22" s="145"/>
      <c r="E22" s="145"/>
      <c r="F22" s="145"/>
      <c r="G22" s="145"/>
      <c r="H22" s="145"/>
      <c r="I22" s="145"/>
      <c r="J22" s="124"/>
      <c r="K22" s="124"/>
      <c r="L22" s="124"/>
      <c r="M22" s="124"/>
      <c r="N22" s="124"/>
    </row>
    <row r="23" spans="1:14" ht="12.75">
      <c r="A23" s="146"/>
      <c r="B23" s="147"/>
      <c r="C23" s="147"/>
      <c r="D23" s="148"/>
      <c r="E23" s="148"/>
      <c r="F23" s="148"/>
      <c r="G23" s="148"/>
      <c r="H23" s="148"/>
      <c r="I23" s="148"/>
      <c r="J23" s="149"/>
      <c r="K23" s="149"/>
      <c r="L23" s="149"/>
      <c r="M23" s="149"/>
      <c r="N23" s="124"/>
    </row>
    <row r="24" spans="1:14" ht="12.75">
      <c r="A24" s="146"/>
      <c r="B24" s="147"/>
      <c r="C24" s="147"/>
      <c r="D24" s="148"/>
      <c r="E24" s="148"/>
      <c r="F24" s="148"/>
      <c r="G24" s="148"/>
      <c r="H24" s="148"/>
      <c r="I24" s="148"/>
      <c r="J24" s="149"/>
      <c r="K24" s="149"/>
      <c r="L24" s="149"/>
      <c r="M24" s="149"/>
      <c r="N24" s="124"/>
    </row>
    <row r="25" spans="1:14" ht="12.75">
      <c r="A25" s="146"/>
      <c r="B25" s="147"/>
      <c r="C25" s="147"/>
      <c r="D25" s="148"/>
      <c r="E25" s="148"/>
      <c r="F25" s="148"/>
      <c r="G25" s="148"/>
      <c r="H25" s="148"/>
      <c r="I25" s="148"/>
      <c r="J25" s="149"/>
      <c r="K25" s="149"/>
      <c r="L25" s="149"/>
      <c r="M25" s="149"/>
      <c r="N25" s="124"/>
    </row>
    <row r="26" spans="1:14" ht="12.75">
      <c r="A26" s="146"/>
      <c r="B26" s="147"/>
      <c r="C26" s="147"/>
      <c r="D26" s="148"/>
      <c r="E26" s="148"/>
      <c r="F26" s="148"/>
      <c r="G26" s="148"/>
      <c r="H26" s="148"/>
      <c r="I26" s="148"/>
      <c r="J26" s="149"/>
      <c r="K26" s="149"/>
      <c r="L26" s="149"/>
      <c r="M26" s="149"/>
      <c r="N26" s="124"/>
    </row>
    <row r="27" spans="1:14" ht="12.75">
      <c r="A27" s="146"/>
      <c r="B27" s="147"/>
      <c r="C27" s="147"/>
      <c r="D27" s="148"/>
      <c r="E27" s="148"/>
      <c r="F27" s="148"/>
      <c r="G27" s="148"/>
      <c r="H27" s="148"/>
      <c r="I27" s="148"/>
      <c r="J27" s="149"/>
      <c r="K27" s="149"/>
      <c r="L27" s="149"/>
      <c r="M27" s="149"/>
      <c r="N27" s="124"/>
    </row>
    <row r="28" spans="1:14" ht="12.75">
      <c r="A28" s="146"/>
      <c r="B28" s="147"/>
      <c r="C28" s="147"/>
      <c r="D28" s="148"/>
      <c r="E28" s="148"/>
      <c r="F28" s="148"/>
      <c r="G28" s="148"/>
      <c r="H28" s="148"/>
      <c r="I28" s="148"/>
      <c r="J28" s="149"/>
      <c r="K28" s="149"/>
      <c r="L28" s="149"/>
      <c r="M28" s="149"/>
      <c r="N28" s="124"/>
    </row>
    <row r="29" spans="1:14" ht="12.75">
      <c r="A29" s="146"/>
      <c r="B29" s="147"/>
      <c r="C29" s="147"/>
      <c r="D29" s="148"/>
      <c r="E29" s="148"/>
      <c r="F29" s="148"/>
      <c r="G29" s="148"/>
      <c r="H29" s="148"/>
      <c r="I29" s="148"/>
      <c r="J29" s="149"/>
      <c r="K29" s="149"/>
      <c r="L29" s="149"/>
      <c r="M29" s="149"/>
      <c r="N29" s="124"/>
    </row>
    <row r="30" spans="1:14" ht="12.75">
      <c r="A30" s="146"/>
      <c r="B30" s="146"/>
      <c r="C30" s="146"/>
      <c r="D30" s="150"/>
      <c r="E30" s="150"/>
      <c r="F30" s="150"/>
      <c r="G30" s="150"/>
      <c r="H30" s="151"/>
      <c r="I30" s="151"/>
      <c r="J30" s="152"/>
      <c r="K30" s="152"/>
      <c r="L30" s="152"/>
      <c r="M30" s="152"/>
      <c r="N30" s="124"/>
    </row>
    <row r="31" spans="1:14" ht="12.75">
      <c r="A31" s="153"/>
      <c r="B31" s="147"/>
      <c r="C31" s="147"/>
      <c r="D31" s="148"/>
      <c r="E31" s="148"/>
      <c r="F31" s="148"/>
      <c r="G31" s="154"/>
      <c r="H31" s="148"/>
      <c r="I31" s="148"/>
      <c r="J31" s="155"/>
      <c r="K31" s="155"/>
      <c r="L31" s="155"/>
      <c r="M31" s="155"/>
      <c r="N31" s="124"/>
    </row>
    <row r="32" spans="1:14" ht="12.75">
      <c r="A32" s="146"/>
      <c r="B32" s="147"/>
      <c r="C32" s="147"/>
      <c r="D32" s="148"/>
      <c r="E32" s="148"/>
      <c r="F32" s="148"/>
      <c r="G32" s="154"/>
      <c r="H32" s="148"/>
      <c r="I32" s="148"/>
      <c r="J32" s="155"/>
      <c r="K32" s="155"/>
      <c r="L32" s="155"/>
      <c r="M32" s="155"/>
      <c r="N32" s="124"/>
    </row>
    <row r="33" spans="1:14" ht="12.75">
      <c r="A33" s="146"/>
      <c r="B33" s="146"/>
      <c r="C33" s="146"/>
      <c r="D33" s="151"/>
      <c r="E33" s="151"/>
      <c r="F33" s="150"/>
      <c r="G33" s="156"/>
      <c r="H33" s="151"/>
      <c r="I33" s="151"/>
      <c r="J33" s="152"/>
      <c r="K33" s="152"/>
      <c r="L33" s="152"/>
      <c r="M33" s="152"/>
      <c r="N33" s="124"/>
    </row>
    <row r="34" spans="1:14" ht="12.75">
      <c r="A34" s="135"/>
      <c r="B34" s="144"/>
      <c r="C34" s="144"/>
      <c r="D34" s="157"/>
      <c r="E34" s="157"/>
      <c r="F34" s="157"/>
      <c r="G34" s="157"/>
      <c r="H34" s="144"/>
      <c r="I34" s="144"/>
      <c r="J34" s="140"/>
      <c r="K34" s="140"/>
      <c r="L34" s="140"/>
      <c r="M34" s="140"/>
      <c r="N34" s="124"/>
    </row>
    <row r="35" spans="1:14" ht="12.75">
      <c r="A35" s="144"/>
      <c r="B35" s="135"/>
      <c r="C35" s="135"/>
      <c r="D35" s="158"/>
      <c r="E35" s="158"/>
      <c r="F35" s="158"/>
      <c r="G35" s="158"/>
      <c r="H35" s="144"/>
      <c r="I35" s="144"/>
      <c r="J35" s="143"/>
      <c r="K35" s="143"/>
      <c r="L35" s="143"/>
      <c r="M35" s="143"/>
      <c r="N35" s="124"/>
    </row>
    <row r="36" spans="1:14" ht="12.75">
      <c r="A36" s="144"/>
      <c r="B36" s="135"/>
      <c r="C36" s="135"/>
      <c r="D36" s="157"/>
      <c r="E36" s="157"/>
      <c r="F36" s="157"/>
      <c r="G36" s="157"/>
      <c r="H36" s="144"/>
      <c r="I36" s="144"/>
      <c r="J36" s="124"/>
      <c r="K36" s="124"/>
      <c r="L36" s="124"/>
      <c r="M36" s="124"/>
      <c r="N36" s="124"/>
    </row>
    <row r="37" spans="1:14" ht="12.75">
      <c r="A37" s="159"/>
      <c r="B37" s="144"/>
      <c r="C37" s="144"/>
      <c r="D37" s="157"/>
      <c r="E37" s="157"/>
      <c r="F37" s="157"/>
      <c r="G37" s="157"/>
      <c r="H37" s="144"/>
      <c r="I37" s="144"/>
      <c r="J37" s="140"/>
      <c r="K37" s="140"/>
      <c r="L37" s="140"/>
      <c r="M37" s="140"/>
      <c r="N37" s="124"/>
    </row>
    <row r="38" spans="1:14" ht="12.75">
      <c r="A38" s="144"/>
      <c r="B38" s="144"/>
      <c r="C38" s="144"/>
      <c r="D38" s="157"/>
      <c r="E38" s="157"/>
      <c r="F38" s="157"/>
      <c r="G38" s="157"/>
      <c r="H38" s="144"/>
      <c r="I38" s="144"/>
      <c r="J38" s="140"/>
      <c r="K38" s="140"/>
      <c r="L38" s="140"/>
      <c r="M38" s="140"/>
      <c r="N38" s="124"/>
    </row>
    <row r="39" spans="1:14" ht="12.75">
      <c r="A39" s="144"/>
      <c r="B39" s="144"/>
      <c r="C39" s="144"/>
      <c r="D39" s="157"/>
      <c r="E39" s="157"/>
      <c r="F39" s="157"/>
      <c r="G39" s="157"/>
      <c r="H39" s="144"/>
      <c r="I39" s="144"/>
      <c r="J39" s="140"/>
      <c r="K39" s="140"/>
      <c r="L39" s="140"/>
      <c r="M39" s="140"/>
      <c r="N39" s="124"/>
    </row>
    <row r="40" spans="1:14" ht="12.75">
      <c r="A40" s="144"/>
      <c r="B40" s="135"/>
      <c r="C40" s="135"/>
      <c r="D40" s="158"/>
      <c r="E40" s="158"/>
      <c r="F40" s="157"/>
      <c r="G40" s="157"/>
      <c r="H40" s="144"/>
      <c r="I40" s="144"/>
      <c r="J40" s="143"/>
      <c r="K40" s="143"/>
      <c r="L40" s="143"/>
      <c r="M40" s="143"/>
      <c r="N40" s="124"/>
    </row>
    <row r="41" spans="1:14" ht="12.75">
      <c r="A41" s="135"/>
      <c r="B41" s="135"/>
      <c r="C41" s="135"/>
      <c r="D41" s="157"/>
      <c r="E41" s="157"/>
      <c r="F41" s="157"/>
      <c r="G41" s="157"/>
      <c r="H41" s="144"/>
      <c r="I41" s="144"/>
      <c r="J41" s="124"/>
      <c r="K41" s="124"/>
      <c r="L41" s="124"/>
      <c r="M41" s="124"/>
      <c r="N41" s="124"/>
    </row>
    <row r="42" spans="1:14" ht="12.75">
      <c r="A42" s="144"/>
      <c r="B42" s="144"/>
      <c r="C42" s="144"/>
      <c r="D42" s="157"/>
      <c r="E42" s="157"/>
      <c r="F42" s="157"/>
      <c r="G42" s="157"/>
      <c r="H42" s="144"/>
      <c r="I42" s="144"/>
      <c r="J42" s="140"/>
      <c r="K42" s="140"/>
      <c r="L42" s="140"/>
      <c r="M42" s="140"/>
      <c r="N42" s="124"/>
    </row>
    <row r="43" spans="1:14" ht="12.75">
      <c r="A43" s="144"/>
      <c r="B43" s="160"/>
      <c r="C43" s="160"/>
      <c r="D43" s="158"/>
      <c r="E43" s="158"/>
      <c r="F43" s="158"/>
      <c r="G43" s="158"/>
      <c r="H43" s="144"/>
      <c r="I43" s="144"/>
      <c r="J43" s="143"/>
      <c r="K43" s="143"/>
      <c r="L43" s="143"/>
      <c r="M43" s="143"/>
      <c r="N43" s="124"/>
    </row>
    <row r="44" spans="1:14" ht="12.75">
      <c r="A44" s="134"/>
      <c r="B44" s="135"/>
      <c r="C44" s="135"/>
      <c r="D44" s="136"/>
      <c r="E44" s="136"/>
      <c r="F44" s="136"/>
      <c r="G44" s="136"/>
      <c r="H44" s="144"/>
      <c r="I44" s="144"/>
      <c r="J44" s="124"/>
      <c r="K44" s="124"/>
      <c r="L44" s="124"/>
      <c r="M44" s="124"/>
      <c r="N44" s="124"/>
    </row>
    <row r="45" spans="1:14" ht="12.75">
      <c r="A45" s="138"/>
      <c r="B45" s="139"/>
      <c r="C45" s="139"/>
      <c r="D45" s="137"/>
      <c r="E45" s="137"/>
      <c r="F45" s="137"/>
      <c r="G45" s="137"/>
      <c r="H45" s="144"/>
      <c r="I45" s="144"/>
      <c r="J45" s="140"/>
      <c r="K45" s="140"/>
      <c r="L45" s="140"/>
      <c r="M45" s="140"/>
      <c r="N45" s="124"/>
    </row>
    <row r="46" spans="1:14" ht="12.75">
      <c r="A46" s="124"/>
      <c r="B46" s="139"/>
      <c r="C46" s="139"/>
      <c r="D46" s="137"/>
      <c r="E46" s="137"/>
      <c r="F46" s="137"/>
      <c r="G46" s="137"/>
      <c r="H46" s="144"/>
      <c r="I46" s="144"/>
      <c r="J46" s="140"/>
      <c r="K46" s="140"/>
      <c r="L46" s="140"/>
      <c r="M46" s="140"/>
      <c r="N46" s="124"/>
    </row>
    <row r="47" spans="1:14" ht="12.75">
      <c r="A47" s="138"/>
      <c r="B47" s="139"/>
      <c r="C47" s="139"/>
      <c r="D47" s="137"/>
      <c r="E47" s="137"/>
      <c r="F47" s="137"/>
      <c r="G47" s="137"/>
      <c r="H47" s="144"/>
      <c r="I47" s="144"/>
      <c r="J47" s="140"/>
      <c r="K47" s="140"/>
      <c r="L47" s="140"/>
      <c r="M47" s="140"/>
      <c r="N47" s="124"/>
    </row>
    <row r="48" spans="1:14" ht="12.75">
      <c r="A48" s="138"/>
      <c r="B48" s="139"/>
      <c r="C48" s="139"/>
      <c r="D48" s="137"/>
      <c r="E48" s="137"/>
      <c r="F48" s="137"/>
      <c r="G48" s="137"/>
      <c r="H48" s="144"/>
      <c r="I48" s="144"/>
      <c r="J48" s="140"/>
      <c r="K48" s="140"/>
      <c r="L48" s="140"/>
      <c r="M48" s="140"/>
      <c r="N48" s="124"/>
    </row>
    <row r="49" spans="1:14" ht="12.75">
      <c r="A49" s="138"/>
      <c r="B49" s="139"/>
      <c r="C49" s="139"/>
      <c r="D49" s="137"/>
      <c r="E49" s="137"/>
      <c r="F49" s="137"/>
      <c r="G49" s="137"/>
      <c r="H49" s="144"/>
      <c r="I49" s="144"/>
      <c r="J49" s="140"/>
      <c r="K49" s="140"/>
      <c r="L49" s="140"/>
      <c r="M49" s="140"/>
      <c r="N49" s="124"/>
    </row>
    <row r="50" spans="1:14" ht="12.75">
      <c r="A50" s="138"/>
      <c r="B50" s="160"/>
      <c r="C50" s="160"/>
      <c r="D50" s="142"/>
      <c r="E50" s="142"/>
      <c r="F50" s="142"/>
      <c r="G50" s="142"/>
      <c r="H50" s="144"/>
      <c r="I50" s="144"/>
      <c r="J50" s="143"/>
      <c r="K50" s="143"/>
      <c r="L50" s="143"/>
      <c r="M50" s="143"/>
      <c r="N50" s="124"/>
    </row>
    <row r="51" spans="1:14" ht="12.75">
      <c r="A51" s="135"/>
      <c r="B51" s="135"/>
      <c r="C51" s="135"/>
      <c r="D51" s="144"/>
      <c r="E51" s="144"/>
      <c r="F51" s="144"/>
      <c r="G51" s="144"/>
      <c r="H51" s="144"/>
      <c r="I51" s="144"/>
      <c r="J51" s="124"/>
      <c r="K51" s="124"/>
      <c r="L51" s="124"/>
      <c r="M51" s="124"/>
      <c r="N51" s="124"/>
    </row>
    <row r="52" spans="1:14" ht="12.75">
      <c r="A52" s="144"/>
      <c r="B52" s="144"/>
      <c r="C52" s="144"/>
      <c r="D52" s="157"/>
      <c r="E52" s="157"/>
      <c r="F52" s="157"/>
      <c r="G52" s="157"/>
      <c r="H52" s="144"/>
      <c r="I52" s="144"/>
      <c r="J52" s="140"/>
      <c r="K52" s="140"/>
      <c r="L52" s="140"/>
      <c r="M52" s="140"/>
      <c r="N52" s="124"/>
    </row>
    <row r="53" spans="1:14" ht="12.75">
      <c r="A53" s="144"/>
      <c r="B53" s="144"/>
      <c r="C53" s="144"/>
      <c r="D53" s="157"/>
      <c r="E53" s="157"/>
      <c r="F53" s="157"/>
      <c r="G53" s="157"/>
      <c r="H53" s="144"/>
      <c r="I53" s="144"/>
      <c r="J53" s="140"/>
      <c r="K53" s="140"/>
      <c r="L53" s="140"/>
      <c r="M53" s="140"/>
      <c r="N53" s="124"/>
    </row>
    <row r="54" spans="1:14" ht="12.75">
      <c r="A54" s="144"/>
      <c r="B54" s="144"/>
      <c r="C54" s="144"/>
      <c r="D54" s="157"/>
      <c r="E54" s="157"/>
      <c r="F54" s="157"/>
      <c r="G54" s="157"/>
      <c r="H54" s="144"/>
      <c r="I54" s="144"/>
      <c r="J54" s="140"/>
      <c r="K54" s="140"/>
      <c r="L54" s="140"/>
      <c r="M54" s="140"/>
      <c r="N54" s="124"/>
    </row>
    <row r="55" spans="1:14" ht="12.75">
      <c r="A55" s="159"/>
      <c r="B55" s="160"/>
      <c r="C55" s="160"/>
      <c r="D55" s="158"/>
      <c r="E55" s="158"/>
      <c r="F55" s="158"/>
      <c r="G55" s="158"/>
      <c r="H55" s="144"/>
      <c r="I55" s="144"/>
      <c r="J55" s="143"/>
      <c r="K55" s="143"/>
      <c r="L55" s="143"/>
      <c r="M55" s="143"/>
      <c r="N55" s="124"/>
    </row>
    <row r="56" spans="1:14" ht="12.75">
      <c r="A56" s="159"/>
      <c r="B56" s="135"/>
      <c r="C56" s="135"/>
      <c r="D56" s="157"/>
      <c r="E56" s="157"/>
      <c r="F56" s="157"/>
      <c r="G56" s="157"/>
      <c r="H56" s="144"/>
      <c r="I56" s="144"/>
      <c r="J56" s="140"/>
      <c r="K56" s="140"/>
      <c r="L56" s="140"/>
      <c r="M56" s="140"/>
      <c r="N56" s="124"/>
    </row>
    <row r="57" spans="1:14" ht="12.75">
      <c r="A57" s="159"/>
      <c r="B57" s="144"/>
      <c r="C57" s="144"/>
      <c r="D57" s="157"/>
      <c r="E57" s="157"/>
      <c r="F57" s="157"/>
      <c r="G57" s="157"/>
      <c r="H57" s="144"/>
      <c r="I57" s="144"/>
      <c r="J57" s="140"/>
      <c r="K57" s="140"/>
      <c r="L57" s="140"/>
      <c r="M57" s="140"/>
      <c r="N57" s="124"/>
    </row>
    <row r="58" spans="1:14" ht="12.75">
      <c r="A58" s="159"/>
      <c r="B58" s="160"/>
      <c r="C58" s="160"/>
      <c r="D58" s="158"/>
      <c r="E58" s="158"/>
      <c r="F58" s="157"/>
      <c r="G58" s="157"/>
      <c r="H58" s="144"/>
      <c r="I58" s="144"/>
      <c r="J58" s="143"/>
      <c r="K58" s="143"/>
      <c r="L58" s="143"/>
      <c r="M58" s="143"/>
      <c r="N58" s="124"/>
    </row>
    <row r="59" spans="1:14" ht="12.75">
      <c r="A59" s="135"/>
      <c r="B59" s="135"/>
      <c r="C59" s="135"/>
      <c r="D59" s="144"/>
      <c r="E59" s="144"/>
      <c r="F59" s="144"/>
      <c r="G59" s="144"/>
      <c r="H59" s="144"/>
      <c r="I59" s="144"/>
      <c r="J59" s="124"/>
      <c r="K59" s="124"/>
      <c r="L59" s="124"/>
      <c r="M59" s="124"/>
      <c r="N59" s="124"/>
    </row>
    <row r="60" spans="1:14" ht="12.75">
      <c r="A60" s="144"/>
      <c r="B60" s="144"/>
      <c r="C60" s="144"/>
      <c r="D60" s="157"/>
      <c r="E60" s="157"/>
      <c r="F60" s="157"/>
      <c r="G60" s="157"/>
      <c r="H60" s="144"/>
      <c r="I60" s="144"/>
      <c r="J60" s="140"/>
      <c r="K60" s="140"/>
      <c r="L60" s="140"/>
      <c r="M60" s="140"/>
      <c r="N60" s="124"/>
    </row>
    <row r="61" spans="1:14" ht="12.75">
      <c r="A61" s="144"/>
      <c r="B61" s="144"/>
      <c r="C61" s="144"/>
      <c r="D61" s="157"/>
      <c r="E61" s="157"/>
      <c r="F61" s="157"/>
      <c r="G61" s="157"/>
      <c r="H61" s="144"/>
      <c r="I61" s="144"/>
      <c r="J61" s="140"/>
      <c r="K61" s="140"/>
      <c r="L61" s="140"/>
      <c r="M61" s="140"/>
      <c r="N61" s="124"/>
    </row>
    <row r="62" spans="1:14" ht="12.75">
      <c r="A62" s="144"/>
      <c r="B62" s="144"/>
      <c r="C62" s="144"/>
      <c r="D62" s="157"/>
      <c r="E62" s="157"/>
      <c r="F62" s="157"/>
      <c r="G62" s="157"/>
      <c r="H62" s="144"/>
      <c r="I62" s="144"/>
      <c r="J62" s="140"/>
      <c r="K62" s="140"/>
      <c r="L62" s="140"/>
      <c r="M62" s="140"/>
      <c r="N62" s="124"/>
    </row>
    <row r="63" spans="1:14" ht="12.75">
      <c r="A63" s="144"/>
      <c r="B63" s="144"/>
      <c r="C63" s="144"/>
      <c r="D63" s="157"/>
      <c r="E63" s="157"/>
      <c r="F63" s="157"/>
      <c r="G63" s="157"/>
      <c r="H63" s="144"/>
      <c r="I63" s="144"/>
      <c r="J63" s="140"/>
      <c r="K63" s="140"/>
      <c r="L63" s="140"/>
      <c r="M63" s="140"/>
      <c r="N63" s="124"/>
    </row>
    <row r="64" spans="1:13" ht="12.75">
      <c r="A64" s="144"/>
      <c r="B64" s="144"/>
      <c r="C64" s="144"/>
      <c r="D64" s="157"/>
      <c r="E64" s="157"/>
      <c r="F64" s="157"/>
      <c r="G64" s="157"/>
      <c r="H64" s="144"/>
      <c r="I64" s="144"/>
      <c r="J64" s="140"/>
      <c r="K64" s="140"/>
      <c r="L64" s="140"/>
      <c r="M64" s="140"/>
    </row>
    <row r="65" spans="1:13" ht="12.75">
      <c r="A65" s="144"/>
      <c r="B65" s="144"/>
      <c r="C65" s="144"/>
      <c r="D65" s="157"/>
      <c r="E65" s="157"/>
      <c r="F65" s="157"/>
      <c r="G65" s="157"/>
      <c r="H65" s="144"/>
      <c r="I65" s="144"/>
      <c r="J65" s="140"/>
      <c r="K65" s="140"/>
      <c r="L65" s="140"/>
      <c r="M65" s="140"/>
    </row>
    <row r="66" spans="1:13" ht="12.75">
      <c r="A66" s="144"/>
      <c r="B66" s="135"/>
      <c r="C66" s="135"/>
      <c r="D66" s="158"/>
      <c r="E66" s="158"/>
      <c r="F66" s="158"/>
      <c r="G66" s="158"/>
      <c r="H66" s="144"/>
      <c r="I66" s="144"/>
      <c r="J66" s="143"/>
      <c r="K66" s="143"/>
      <c r="L66" s="143"/>
      <c r="M66" s="143"/>
    </row>
    <row r="67" spans="1:13" ht="12.75">
      <c r="A67" s="144"/>
      <c r="B67" s="144"/>
      <c r="C67" s="144"/>
      <c r="D67" s="157"/>
      <c r="E67" s="157"/>
      <c r="F67" s="157"/>
      <c r="G67" s="157"/>
      <c r="H67" s="144"/>
      <c r="I67" s="144"/>
      <c r="J67" s="124"/>
      <c r="K67" s="124"/>
      <c r="L67" s="124"/>
      <c r="M67" s="124"/>
    </row>
    <row r="68" spans="1:13" ht="12.75">
      <c r="A68" s="144"/>
      <c r="B68" s="144"/>
      <c r="C68" s="144"/>
      <c r="D68" s="157"/>
      <c r="E68" s="157"/>
      <c r="F68" s="157"/>
      <c r="G68" s="157"/>
      <c r="H68" s="144"/>
      <c r="I68" s="144"/>
      <c r="J68" s="124"/>
      <c r="K68" s="124"/>
      <c r="L68" s="124"/>
      <c r="M68" s="124"/>
    </row>
    <row r="69" spans="1:13" ht="12.75">
      <c r="A69" s="144"/>
      <c r="B69" s="144"/>
      <c r="C69" s="144"/>
      <c r="D69" s="157"/>
      <c r="E69" s="157"/>
      <c r="F69" s="157"/>
      <c r="G69" s="157"/>
      <c r="H69" s="144"/>
      <c r="I69" s="144"/>
      <c r="J69" s="124"/>
      <c r="K69" s="124"/>
      <c r="L69" s="124"/>
      <c r="M69" s="124"/>
    </row>
    <row r="70" spans="1:13" ht="12.75">
      <c r="A70" s="144"/>
      <c r="B70" s="144"/>
      <c r="C70" s="144"/>
      <c r="D70" s="157"/>
      <c r="E70" s="157"/>
      <c r="F70" s="157"/>
      <c r="G70" s="157"/>
      <c r="H70" s="144"/>
      <c r="I70" s="144"/>
      <c r="J70" s="124"/>
      <c r="K70" s="124"/>
      <c r="L70" s="124"/>
      <c r="M70" s="124"/>
    </row>
    <row r="71" spans="1:13" ht="12.75">
      <c r="A71" s="135"/>
      <c r="B71" s="135"/>
      <c r="C71" s="135"/>
      <c r="D71" s="144"/>
      <c r="E71" s="144"/>
      <c r="F71" s="144"/>
      <c r="G71" s="144"/>
      <c r="H71" s="144"/>
      <c r="I71" s="144"/>
      <c r="J71" s="124"/>
      <c r="K71" s="124"/>
      <c r="L71" s="124"/>
      <c r="M71" s="124"/>
    </row>
    <row r="72" spans="1:13" ht="12.75">
      <c r="A72" s="144"/>
      <c r="B72" s="144"/>
      <c r="C72" s="144"/>
      <c r="D72" s="144"/>
      <c r="E72" s="144"/>
      <c r="F72" s="157"/>
      <c r="G72" s="157"/>
      <c r="H72" s="144"/>
      <c r="I72" s="144"/>
      <c r="J72" s="140"/>
      <c r="K72" s="140"/>
      <c r="L72" s="140"/>
      <c r="M72" s="140"/>
    </row>
    <row r="73" spans="1:13" ht="12.75">
      <c r="A73" s="144"/>
      <c r="B73" s="135"/>
      <c r="C73" s="135"/>
      <c r="D73" s="144"/>
      <c r="E73" s="144"/>
      <c r="F73" s="158"/>
      <c r="G73" s="158"/>
      <c r="H73" s="144"/>
      <c r="I73" s="144"/>
      <c r="J73" s="143"/>
      <c r="K73" s="143"/>
      <c r="L73" s="143"/>
      <c r="M73" s="143"/>
    </row>
    <row r="74" spans="1:13" ht="12.75">
      <c r="A74" s="135"/>
      <c r="B74" s="135"/>
      <c r="C74" s="135"/>
      <c r="D74" s="144"/>
      <c r="E74" s="144"/>
      <c r="F74" s="144"/>
      <c r="G74" s="144"/>
      <c r="H74" s="144"/>
      <c r="I74" s="144"/>
      <c r="J74" s="124"/>
      <c r="K74" s="124"/>
      <c r="L74" s="124"/>
      <c r="M74" s="124"/>
    </row>
    <row r="75" spans="1:13" ht="12.75">
      <c r="A75" s="144"/>
      <c r="B75" s="144"/>
      <c r="C75" s="144"/>
      <c r="D75" s="144"/>
      <c r="E75" s="144"/>
      <c r="F75" s="157"/>
      <c r="G75" s="157"/>
      <c r="H75" s="144"/>
      <c r="I75" s="144"/>
      <c r="J75" s="140"/>
      <c r="K75" s="140"/>
      <c r="L75" s="140"/>
      <c r="M75" s="140"/>
    </row>
    <row r="76" spans="1:13" ht="12.75">
      <c r="A76" s="144"/>
      <c r="B76" s="144"/>
      <c r="C76" s="144"/>
      <c r="D76" s="144"/>
      <c r="E76" s="144"/>
      <c r="F76" s="157"/>
      <c r="G76" s="157"/>
      <c r="H76" s="144"/>
      <c r="I76" s="144"/>
      <c r="J76" s="140"/>
      <c r="K76" s="140"/>
      <c r="L76" s="140"/>
      <c r="M76" s="140"/>
    </row>
    <row r="77" spans="1:13" ht="12.75">
      <c r="A77" s="144"/>
      <c r="B77" s="144"/>
      <c r="C77" s="144"/>
      <c r="D77" s="144"/>
      <c r="E77" s="144"/>
      <c r="F77" s="157"/>
      <c r="G77" s="157"/>
      <c r="H77" s="144"/>
      <c r="I77" s="144"/>
      <c r="J77" s="140"/>
      <c r="K77" s="140"/>
      <c r="L77" s="140"/>
      <c r="M77" s="140"/>
    </row>
    <row r="78" spans="1:13" ht="12.75">
      <c r="A78" s="144"/>
      <c r="B78" s="144"/>
      <c r="C78" s="144"/>
      <c r="D78" s="144"/>
      <c r="E78" s="144"/>
      <c r="F78" s="157"/>
      <c r="G78" s="157"/>
      <c r="H78" s="144"/>
      <c r="I78" s="144"/>
      <c r="J78" s="140"/>
      <c r="K78" s="140"/>
      <c r="L78" s="140"/>
      <c r="M78" s="140"/>
    </row>
    <row r="79" spans="1:13" ht="12.75">
      <c r="A79" s="144"/>
      <c r="B79" s="144"/>
      <c r="C79" s="144"/>
      <c r="D79" s="144"/>
      <c r="E79" s="144"/>
      <c r="F79" s="157"/>
      <c r="G79" s="157"/>
      <c r="H79" s="144"/>
      <c r="I79" s="144"/>
      <c r="J79" s="140"/>
      <c r="K79" s="140"/>
      <c r="L79" s="140"/>
      <c r="M79" s="140"/>
    </row>
    <row r="80" spans="1:13" ht="12.75">
      <c r="A80" s="144"/>
      <c r="B80" s="144"/>
      <c r="C80" s="144"/>
      <c r="D80" s="144"/>
      <c r="E80" s="144"/>
      <c r="F80" s="157"/>
      <c r="G80" s="157"/>
      <c r="H80" s="144"/>
      <c r="I80" s="144"/>
      <c r="J80" s="140"/>
      <c r="K80" s="140"/>
      <c r="L80" s="140"/>
      <c r="M80" s="140"/>
    </row>
    <row r="81" spans="1:13" ht="12.75">
      <c r="A81" s="144"/>
      <c r="B81" s="144"/>
      <c r="C81" s="144"/>
      <c r="D81" s="144"/>
      <c r="E81" s="144"/>
      <c r="F81" s="157"/>
      <c r="G81" s="157"/>
      <c r="H81" s="144"/>
      <c r="I81" s="144"/>
      <c r="J81" s="140"/>
      <c r="K81" s="140"/>
      <c r="L81" s="140"/>
      <c r="M81" s="140"/>
    </row>
    <row r="82" spans="1:13" ht="12.75">
      <c r="A82" s="144"/>
      <c r="B82" s="144"/>
      <c r="C82" s="144"/>
      <c r="D82" s="144"/>
      <c r="E82" s="144"/>
      <c r="F82" s="157"/>
      <c r="G82" s="157"/>
      <c r="H82" s="144"/>
      <c r="I82" s="144"/>
      <c r="J82" s="140"/>
      <c r="K82" s="140"/>
      <c r="L82" s="140"/>
      <c r="M82" s="140"/>
    </row>
    <row r="83" spans="1:13" ht="12.75">
      <c r="A83" s="144"/>
      <c r="B83" s="144"/>
      <c r="C83" s="144"/>
      <c r="D83" s="144"/>
      <c r="E83" s="144"/>
      <c r="F83" s="157"/>
      <c r="G83" s="157"/>
      <c r="H83" s="144"/>
      <c r="I83" s="144"/>
      <c r="J83" s="140"/>
      <c r="K83" s="140"/>
      <c r="L83" s="140"/>
      <c r="M83" s="140"/>
    </row>
    <row r="84" spans="1:13" ht="12.75">
      <c r="A84" s="144"/>
      <c r="B84" s="144"/>
      <c r="C84" s="144"/>
      <c r="D84" s="144"/>
      <c r="E84" s="144"/>
      <c r="F84" s="157"/>
      <c r="G84" s="157"/>
      <c r="H84" s="144"/>
      <c r="I84" s="144"/>
      <c r="J84" s="140"/>
      <c r="K84" s="140"/>
      <c r="L84" s="140"/>
      <c r="M84" s="140"/>
    </row>
    <row r="85" spans="1:13" ht="12.75">
      <c r="A85" s="144"/>
      <c r="B85" s="144"/>
      <c r="C85" s="144"/>
      <c r="D85" s="144"/>
      <c r="E85" s="144"/>
      <c r="F85" s="157"/>
      <c r="G85" s="157"/>
      <c r="H85" s="144"/>
      <c r="I85" s="144"/>
      <c r="J85" s="140"/>
      <c r="K85" s="140"/>
      <c r="L85" s="140"/>
      <c r="M85" s="140"/>
    </row>
    <row r="86" spans="1:13" ht="12.75">
      <c r="A86" s="144"/>
      <c r="B86" s="144"/>
      <c r="C86" s="144"/>
      <c r="D86" s="144"/>
      <c r="E86" s="144"/>
      <c r="F86" s="157"/>
      <c r="G86" s="157"/>
      <c r="H86" s="144"/>
      <c r="I86" s="144"/>
      <c r="J86" s="140"/>
      <c r="K86" s="140"/>
      <c r="L86" s="140"/>
      <c r="M86" s="140"/>
    </row>
    <row r="87" spans="1:13" ht="12.75">
      <c r="A87" s="144"/>
      <c r="B87" s="144"/>
      <c r="C87" s="144"/>
      <c r="D87" s="144"/>
      <c r="E87" s="144"/>
      <c r="F87" s="157"/>
      <c r="G87" s="157"/>
      <c r="H87" s="144"/>
      <c r="I87" s="144"/>
      <c r="J87" s="140"/>
      <c r="K87" s="140"/>
      <c r="L87" s="140"/>
      <c r="M87" s="140"/>
    </row>
    <row r="88" spans="1:13" ht="12.75">
      <c r="A88" s="144"/>
      <c r="B88" s="144"/>
      <c r="C88" s="144"/>
      <c r="D88" s="144"/>
      <c r="E88" s="144"/>
      <c r="F88" s="157"/>
      <c r="G88" s="157"/>
      <c r="H88" s="144"/>
      <c r="I88" s="144"/>
      <c r="J88" s="140"/>
      <c r="K88" s="140"/>
      <c r="L88" s="140"/>
      <c r="M88" s="140"/>
    </row>
    <row r="89" spans="1:13" ht="12.75">
      <c r="A89" s="144"/>
      <c r="B89" s="144"/>
      <c r="C89" s="144"/>
      <c r="D89" s="144"/>
      <c r="E89" s="144"/>
      <c r="F89" s="157"/>
      <c r="G89" s="157"/>
      <c r="H89" s="144"/>
      <c r="I89" s="144"/>
      <c r="J89" s="140"/>
      <c r="K89" s="140"/>
      <c r="L89" s="140"/>
      <c r="M89" s="140"/>
    </row>
    <row r="90" spans="1:13" ht="12.75">
      <c r="A90" s="144"/>
      <c r="B90" s="144"/>
      <c r="C90" s="144"/>
      <c r="D90" s="144"/>
      <c r="E90" s="144"/>
      <c r="F90" s="157"/>
      <c r="G90" s="157"/>
      <c r="H90" s="144"/>
      <c r="I90" s="144"/>
      <c r="J90" s="140"/>
      <c r="K90" s="140"/>
      <c r="L90" s="140"/>
      <c r="M90" s="140"/>
    </row>
    <row r="91" spans="1:13" ht="12.75">
      <c r="A91" s="144"/>
      <c r="B91" s="144"/>
      <c r="C91" s="144"/>
      <c r="D91" s="144"/>
      <c r="E91" s="144"/>
      <c r="F91" s="157"/>
      <c r="G91" s="157"/>
      <c r="H91" s="144"/>
      <c r="I91" s="144"/>
      <c r="J91" s="140"/>
      <c r="K91" s="140"/>
      <c r="L91" s="140"/>
      <c r="M91" s="140"/>
    </row>
    <row r="92" spans="1:13" ht="12.75">
      <c r="A92" s="159"/>
      <c r="B92" s="144"/>
      <c r="C92" s="144"/>
      <c r="D92" s="144"/>
      <c r="E92" s="144"/>
      <c r="F92" s="157"/>
      <c r="G92" s="157"/>
      <c r="H92" s="144"/>
      <c r="I92" s="144"/>
      <c r="J92" s="140"/>
      <c r="K92" s="140"/>
      <c r="L92" s="140"/>
      <c r="M92" s="140"/>
    </row>
    <row r="93" spans="1:13" ht="12.75">
      <c r="A93" s="159"/>
      <c r="B93" s="135"/>
      <c r="C93" s="135"/>
      <c r="D93" s="144"/>
      <c r="E93" s="144"/>
      <c r="F93" s="158"/>
      <c r="G93" s="158"/>
      <c r="H93" s="144"/>
      <c r="I93" s="144"/>
      <c r="J93" s="143"/>
      <c r="K93" s="143"/>
      <c r="L93" s="143"/>
      <c r="M93" s="143"/>
    </row>
    <row r="94" spans="1:13" ht="12.75">
      <c r="A94" s="135"/>
      <c r="B94" s="135"/>
      <c r="C94" s="135"/>
      <c r="D94" s="144"/>
      <c r="E94" s="144"/>
      <c r="F94" s="144"/>
      <c r="G94" s="144"/>
      <c r="H94" s="144"/>
      <c r="I94" s="144"/>
      <c r="J94" s="124"/>
      <c r="K94" s="124"/>
      <c r="L94" s="124"/>
      <c r="M94" s="124"/>
    </row>
    <row r="95" spans="1:13" ht="12.75">
      <c r="A95" s="144"/>
      <c r="B95" s="144"/>
      <c r="C95" s="144"/>
      <c r="D95" s="144"/>
      <c r="E95" s="144"/>
      <c r="F95" s="157"/>
      <c r="G95" s="157"/>
      <c r="H95" s="144"/>
      <c r="I95" s="144"/>
      <c r="J95" s="140"/>
      <c r="K95" s="140"/>
      <c r="L95" s="140"/>
      <c r="M95" s="140"/>
    </row>
    <row r="96" spans="1:13" ht="12.75">
      <c r="A96" s="144"/>
      <c r="B96" s="144"/>
      <c r="C96" s="144"/>
      <c r="D96" s="144"/>
      <c r="E96" s="144"/>
      <c r="F96" s="157"/>
      <c r="G96" s="157"/>
      <c r="H96" s="144"/>
      <c r="I96" s="144"/>
      <c r="J96" s="140"/>
      <c r="K96" s="140"/>
      <c r="L96" s="140"/>
      <c r="M96" s="140"/>
    </row>
    <row r="97" spans="1:13" ht="12.75">
      <c r="A97" s="144"/>
      <c r="B97" s="144"/>
      <c r="C97" s="144"/>
      <c r="D97" s="144"/>
      <c r="E97" s="144"/>
      <c r="F97" s="157"/>
      <c r="G97" s="157"/>
      <c r="H97" s="144"/>
      <c r="I97" s="144"/>
      <c r="J97" s="140"/>
      <c r="K97" s="140"/>
      <c r="L97" s="140"/>
      <c r="M97" s="140"/>
    </row>
    <row r="98" spans="1:13" ht="12.75">
      <c r="A98" s="144"/>
      <c r="B98" s="144"/>
      <c r="C98" s="144"/>
      <c r="D98" s="144"/>
      <c r="E98" s="144"/>
      <c r="F98" s="157"/>
      <c r="G98" s="157"/>
      <c r="H98" s="144"/>
      <c r="I98" s="144"/>
      <c r="J98" s="140"/>
      <c r="K98" s="140"/>
      <c r="L98" s="140"/>
      <c r="M98" s="140"/>
    </row>
    <row r="99" spans="1:13" ht="12.75">
      <c r="A99" s="144"/>
      <c r="B99" s="144"/>
      <c r="C99" s="144"/>
      <c r="D99" s="144"/>
      <c r="E99" s="144"/>
      <c r="F99" s="157"/>
      <c r="G99" s="157"/>
      <c r="H99" s="144"/>
      <c r="I99" s="144"/>
      <c r="J99" s="140"/>
      <c r="K99" s="140"/>
      <c r="L99" s="140"/>
      <c r="M99" s="140"/>
    </row>
    <row r="100" spans="1:13" ht="12.75">
      <c r="A100" s="144"/>
      <c r="B100" s="144"/>
      <c r="C100" s="144"/>
      <c r="D100" s="144"/>
      <c r="E100" s="144"/>
      <c r="F100" s="157"/>
      <c r="G100" s="157"/>
      <c r="H100" s="144"/>
      <c r="I100" s="144"/>
      <c r="J100" s="140"/>
      <c r="K100" s="140"/>
      <c r="L100" s="140"/>
      <c r="M100" s="140"/>
    </row>
    <row r="101" spans="1:13" ht="12.75">
      <c r="A101" s="144"/>
      <c r="B101" s="135"/>
      <c r="C101" s="135"/>
      <c r="D101" s="144"/>
      <c r="E101" s="144"/>
      <c r="F101" s="158"/>
      <c r="G101" s="158"/>
      <c r="H101" s="144"/>
      <c r="I101" s="144"/>
      <c r="J101" s="143"/>
      <c r="K101" s="143"/>
      <c r="L101" s="143"/>
      <c r="M101" s="143"/>
    </row>
    <row r="102" spans="1:13" ht="12.75">
      <c r="A102" s="144"/>
      <c r="B102" s="144"/>
      <c r="C102" s="144"/>
      <c r="D102" s="144"/>
      <c r="E102" s="144"/>
      <c r="F102" s="157"/>
      <c r="G102" s="157"/>
      <c r="H102" s="144"/>
      <c r="I102" s="144"/>
      <c r="J102" s="124"/>
      <c r="K102" s="124"/>
      <c r="L102" s="124"/>
      <c r="M102" s="124"/>
    </row>
    <row r="103" spans="1:13" ht="12.75">
      <c r="A103" s="144"/>
      <c r="B103" s="144"/>
      <c r="C103" s="144"/>
      <c r="D103" s="144"/>
      <c r="E103" s="144"/>
      <c r="F103" s="157"/>
      <c r="G103" s="157"/>
      <c r="H103" s="144"/>
      <c r="I103" s="144"/>
      <c r="J103" s="124"/>
      <c r="K103" s="124"/>
      <c r="L103" s="124"/>
      <c r="M103" s="124"/>
    </row>
    <row r="104" spans="1:13" ht="12.75">
      <c r="A104" s="144"/>
      <c r="B104" s="144"/>
      <c r="C104" s="144"/>
      <c r="D104" s="144"/>
      <c r="E104" s="144"/>
      <c r="F104" s="157"/>
      <c r="G104" s="157"/>
      <c r="H104" s="144"/>
      <c r="I104" s="144"/>
      <c r="J104" s="124"/>
      <c r="K104" s="124"/>
      <c r="L104" s="124"/>
      <c r="M104" s="124"/>
    </row>
    <row r="105" spans="1:13" ht="12.75">
      <c r="A105" s="135"/>
      <c r="B105" s="135"/>
      <c r="C105" s="135"/>
      <c r="D105" s="144"/>
      <c r="E105" s="144"/>
      <c r="F105" s="144"/>
      <c r="G105" s="144"/>
      <c r="H105" s="144"/>
      <c r="I105" s="144"/>
      <c r="J105" s="124"/>
      <c r="K105" s="124"/>
      <c r="L105" s="124"/>
      <c r="M105" s="124"/>
    </row>
    <row r="106" spans="1:13" ht="12.75">
      <c r="A106" s="144"/>
      <c r="B106" s="144"/>
      <c r="C106" s="144"/>
      <c r="D106" s="157"/>
      <c r="E106" s="157"/>
      <c r="F106" s="157"/>
      <c r="G106" s="157"/>
      <c r="H106" s="144"/>
      <c r="I106" s="144"/>
      <c r="J106" s="140"/>
      <c r="K106" s="140"/>
      <c r="L106" s="140"/>
      <c r="M106" s="140"/>
    </row>
    <row r="107" spans="1:13" ht="12.75">
      <c r="A107" s="144"/>
      <c r="B107" s="144"/>
      <c r="C107" s="144"/>
      <c r="D107" s="157"/>
      <c r="E107" s="157"/>
      <c r="F107" s="157"/>
      <c r="G107" s="157"/>
      <c r="H107" s="144"/>
      <c r="I107" s="144"/>
      <c r="J107" s="140"/>
      <c r="K107" s="140"/>
      <c r="L107" s="140"/>
      <c r="M107" s="140"/>
    </row>
    <row r="108" spans="1:13" ht="12.75">
      <c r="A108" s="144"/>
      <c r="B108" s="144"/>
      <c r="C108" s="144"/>
      <c r="D108" s="157"/>
      <c r="E108" s="157"/>
      <c r="F108" s="157"/>
      <c r="G108" s="157"/>
      <c r="H108" s="144"/>
      <c r="I108" s="144"/>
      <c r="J108" s="140"/>
      <c r="K108" s="140"/>
      <c r="L108" s="140"/>
      <c r="M108" s="140"/>
    </row>
    <row r="109" spans="1:13" ht="12.75">
      <c r="A109" s="144"/>
      <c r="B109" s="144"/>
      <c r="C109" s="144"/>
      <c r="D109" s="157"/>
      <c r="E109" s="157"/>
      <c r="F109" s="157"/>
      <c r="G109" s="157"/>
      <c r="H109" s="144"/>
      <c r="I109" s="144"/>
      <c r="J109" s="140"/>
      <c r="K109" s="140"/>
      <c r="L109" s="140"/>
      <c r="M109" s="140"/>
    </row>
    <row r="110" spans="1:13" ht="12.75">
      <c r="A110" s="144"/>
      <c r="B110" s="144"/>
      <c r="C110" s="144"/>
      <c r="D110" s="157"/>
      <c r="E110" s="157"/>
      <c r="F110" s="157"/>
      <c r="G110" s="157"/>
      <c r="H110" s="144"/>
      <c r="I110" s="144"/>
      <c r="J110" s="140"/>
      <c r="K110" s="140"/>
      <c r="L110" s="140"/>
      <c r="M110" s="140"/>
    </row>
    <row r="111" spans="1:13" ht="12.75">
      <c r="A111" s="144"/>
      <c r="B111" s="144"/>
      <c r="C111" s="144"/>
      <c r="D111" s="157"/>
      <c r="E111" s="157"/>
      <c r="F111" s="157"/>
      <c r="G111" s="157"/>
      <c r="H111" s="144"/>
      <c r="I111" s="144"/>
      <c r="J111" s="140"/>
      <c r="K111" s="140"/>
      <c r="L111" s="140"/>
      <c r="M111" s="140"/>
    </row>
    <row r="112" spans="1:13" ht="12.75">
      <c r="A112" s="144"/>
      <c r="B112" s="144"/>
      <c r="C112" s="144"/>
      <c r="D112" s="157"/>
      <c r="E112" s="157"/>
      <c r="F112" s="157"/>
      <c r="G112" s="157"/>
      <c r="H112" s="144"/>
      <c r="I112" s="144"/>
      <c r="J112" s="140"/>
      <c r="K112" s="140"/>
      <c r="L112" s="140"/>
      <c r="M112" s="140"/>
    </row>
    <row r="113" spans="1:13" ht="12.75">
      <c r="A113" s="144"/>
      <c r="B113" s="144"/>
      <c r="C113" s="144"/>
      <c r="D113" s="157"/>
      <c r="E113" s="157"/>
      <c r="F113" s="157"/>
      <c r="G113" s="157"/>
      <c r="H113" s="144"/>
      <c r="I113" s="144"/>
      <c r="J113" s="140"/>
      <c r="K113" s="140"/>
      <c r="L113" s="140"/>
      <c r="M113" s="140"/>
    </row>
    <row r="114" spans="1:13" ht="12.75">
      <c r="A114" s="144"/>
      <c r="B114" s="135"/>
      <c r="C114" s="135"/>
      <c r="D114" s="158"/>
      <c r="E114" s="158"/>
      <c r="F114" s="158"/>
      <c r="G114" s="158"/>
      <c r="H114" s="144"/>
      <c r="I114" s="144"/>
      <c r="J114" s="143"/>
      <c r="K114" s="143"/>
      <c r="L114" s="143"/>
      <c r="M114" s="143"/>
    </row>
    <row r="115" spans="1:13" ht="12.75">
      <c r="A115" s="135"/>
      <c r="B115" s="135"/>
      <c r="C115" s="135"/>
      <c r="D115" s="144"/>
      <c r="E115" s="144"/>
      <c r="F115" s="144"/>
      <c r="G115" s="144"/>
      <c r="H115" s="144"/>
      <c r="I115" s="144"/>
      <c r="J115" s="124"/>
      <c r="K115" s="124"/>
      <c r="L115" s="124"/>
      <c r="M115" s="124"/>
    </row>
    <row r="116" spans="1:13" ht="12.75">
      <c r="A116" s="144"/>
      <c r="B116" s="144"/>
      <c r="C116" s="144"/>
      <c r="D116" s="144"/>
      <c r="E116" s="144"/>
      <c r="F116" s="157"/>
      <c r="G116" s="157"/>
      <c r="H116" s="144"/>
      <c r="I116" s="144"/>
      <c r="J116" s="140"/>
      <c r="K116" s="140"/>
      <c r="L116" s="140"/>
      <c r="M116" s="140"/>
    </row>
    <row r="117" spans="1:13" ht="12.75">
      <c r="A117" s="144"/>
      <c r="B117" s="144"/>
      <c r="C117" s="144"/>
      <c r="D117" s="144"/>
      <c r="E117" s="144"/>
      <c r="F117" s="157"/>
      <c r="G117" s="157"/>
      <c r="H117" s="144"/>
      <c r="I117" s="144"/>
      <c r="J117" s="140"/>
      <c r="K117" s="140"/>
      <c r="L117" s="140"/>
      <c r="M117" s="140"/>
    </row>
    <row r="118" spans="1:13" ht="12.75">
      <c r="A118" s="144"/>
      <c r="B118" s="144"/>
      <c r="C118" s="144"/>
      <c r="D118" s="144"/>
      <c r="E118" s="144"/>
      <c r="F118" s="157"/>
      <c r="G118" s="157"/>
      <c r="H118" s="144"/>
      <c r="I118" s="144"/>
      <c r="J118" s="140"/>
      <c r="K118" s="140"/>
      <c r="L118" s="140"/>
      <c r="M118" s="140"/>
    </row>
    <row r="119" spans="1:13" ht="12.75">
      <c r="A119" s="144"/>
      <c r="B119" s="144"/>
      <c r="C119" s="144"/>
      <c r="D119" s="144"/>
      <c r="E119" s="144"/>
      <c r="F119" s="157"/>
      <c r="G119" s="157"/>
      <c r="H119" s="144"/>
      <c r="I119" s="144"/>
      <c r="J119" s="140"/>
      <c r="K119" s="140"/>
      <c r="L119" s="140"/>
      <c r="M119" s="140"/>
    </row>
    <row r="120" spans="1:13" ht="12.75">
      <c r="A120" s="144"/>
      <c r="B120" s="135"/>
      <c r="C120" s="135"/>
      <c r="D120" s="144"/>
      <c r="E120" s="144"/>
      <c r="F120" s="158"/>
      <c r="G120" s="158"/>
      <c r="H120" s="144"/>
      <c r="I120" s="144"/>
      <c r="J120" s="143"/>
      <c r="K120" s="143"/>
      <c r="L120" s="143"/>
      <c r="M120" s="143"/>
    </row>
    <row r="121" spans="1:13" ht="12.75">
      <c r="A121" s="135"/>
      <c r="B121" s="135"/>
      <c r="C121" s="135"/>
      <c r="D121" s="144"/>
      <c r="E121" s="144"/>
      <c r="F121" s="144"/>
      <c r="G121" s="144"/>
      <c r="H121" s="144"/>
      <c r="I121" s="144"/>
      <c r="J121" s="124"/>
      <c r="K121" s="124"/>
      <c r="L121" s="124"/>
      <c r="M121" s="124"/>
    </row>
    <row r="122" spans="1:13" ht="12.75">
      <c r="A122" s="144"/>
      <c r="B122" s="144"/>
      <c r="C122" s="144"/>
      <c r="D122" s="157"/>
      <c r="E122" s="157"/>
      <c r="F122" s="157"/>
      <c r="G122" s="157"/>
      <c r="H122" s="157"/>
      <c r="I122" s="157"/>
      <c r="J122" s="140"/>
      <c r="K122" s="140"/>
      <c r="L122" s="140"/>
      <c r="M122" s="140"/>
    </row>
    <row r="123" spans="1:13" ht="12.75">
      <c r="A123" s="144"/>
      <c r="B123" s="144"/>
      <c r="C123" s="144"/>
      <c r="D123" s="157"/>
      <c r="E123" s="157"/>
      <c r="F123" s="157"/>
      <c r="G123" s="157"/>
      <c r="H123" s="157"/>
      <c r="I123" s="157"/>
      <c r="J123" s="140"/>
      <c r="K123" s="140"/>
      <c r="L123" s="140"/>
      <c r="M123" s="140"/>
    </row>
    <row r="124" spans="1:13" ht="12.75">
      <c r="A124" s="144"/>
      <c r="B124" s="144"/>
      <c r="C124" s="144"/>
      <c r="D124" s="157"/>
      <c r="E124" s="157"/>
      <c r="F124" s="157"/>
      <c r="G124" s="157"/>
      <c r="H124" s="157"/>
      <c r="I124" s="157"/>
      <c r="J124" s="140"/>
      <c r="K124" s="140"/>
      <c r="L124" s="140"/>
      <c r="M124" s="140"/>
    </row>
    <row r="125" spans="1:13" ht="12.75">
      <c r="A125" s="144"/>
      <c r="B125" s="144"/>
      <c r="C125" s="144"/>
      <c r="D125" s="157"/>
      <c r="E125" s="157"/>
      <c r="F125" s="157"/>
      <c r="G125" s="157"/>
      <c r="H125" s="157"/>
      <c r="I125" s="157"/>
      <c r="J125" s="140"/>
      <c r="K125" s="140"/>
      <c r="L125" s="140"/>
      <c r="M125" s="140"/>
    </row>
    <row r="126" spans="1:13" ht="12.75">
      <c r="A126" s="144"/>
      <c r="B126" s="144"/>
      <c r="C126" s="144"/>
      <c r="D126" s="157"/>
      <c r="E126" s="157"/>
      <c r="F126" s="157"/>
      <c r="G126" s="157"/>
      <c r="H126" s="157"/>
      <c r="I126" s="157"/>
      <c r="J126" s="140"/>
      <c r="K126" s="140"/>
      <c r="L126" s="140"/>
      <c r="M126" s="140"/>
    </row>
    <row r="127" spans="1:13" ht="12.75">
      <c r="A127" s="144"/>
      <c r="B127" s="135"/>
      <c r="C127" s="135"/>
      <c r="D127" s="158"/>
      <c r="E127" s="158"/>
      <c r="F127" s="158"/>
      <c r="G127" s="158"/>
      <c r="H127" s="158"/>
      <c r="I127" s="158"/>
      <c r="J127" s="143"/>
      <c r="K127" s="143"/>
      <c r="L127" s="143"/>
      <c r="M127" s="143"/>
    </row>
    <row r="128" spans="1:13" ht="12.75">
      <c r="A128" s="134"/>
      <c r="B128" s="141"/>
      <c r="C128" s="141"/>
      <c r="D128" s="137"/>
      <c r="E128" s="137"/>
      <c r="F128" s="137"/>
      <c r="G128" s="137"/>
      <c r="H128" s="137"/>
      <c r="I128" s="137"/>
      <c r="J128" s="124"/>
      <c r="K128" s="124"/>
      <c r="L128" s="124"/>
      <c r="M128" s="124"/>
    </row>
    <row r="129" spans="1:13" ht="12.75">
      <c r="A129" s="138"/>
      <c r="B129" s="139"/>
      <c r="C129" s="139"/>
      <c r="D129" s="137"/>
      <c r="E129" s="137"/>
      <c r="F129" s="137"/>
      <c r="G129" s="137"/>
      <c r="H129" s="137"/>
      <c r="I129" s="137"/>
      <c r="J129" s="140"/>
      <c r="K129" s="140"/>
      <c r="L129" s="140"/>
      <c r="M129" s="140"/>
    </row>
    <row r="130" spans="1:13" ht="12.75">
      <c r="A130" s="138"/>
      <c r="B130" s="139"/>
      <c r="C130" s="139"/>
      <c r="D130" s="137"/>
      <c r="E130" s="137"/>
      <c r="F130" s="137"/>
      <c r="G130" s="137"/>
      <c r="H130" s="137"/>
      <c r="I130" s="137"/>
      <c r="J130" s="140"/>
      <c r="K130" s="140"/>
      <c r="L130" s="140"/>
      <c r="M130" s="140"/>
    </row>
    <row r="131" spans="1:13" ht="12.75">
      <c r="A131" s="138"/>
      <c r="B131" s="139"/>
      <c r="C131" s="139"/>
      <c r="D131" s="137"/>
      <c r="E131" s="137"/>
      <c r="F131" s="137"/>
      <c r="G131" s="137"/>
      <c r="H131" s="137"/>
      <c r="I131" s="137"/>
      <c r="J131" s="140"/>
      <c r="K131" s="140"/>
      <c r="L131" s="140"/>
      <c r="M131" s="140"/>
    </row>
    <row r="132" spans="1:13" ht="12.75">
      <c r="A132" s="138"/>
      <c r="B132" s="141"/>
      <c r="C132" s="141"/>
      <c r="D132" s="137"/>
      <c r="E132" s="137"/>
      <c r="F132" s="137"/>
      <c r="G132" s="137"/>
      <c r="H132" s="137"/>
      <c r="I132" s="137"/>
      <c r="J132" s="140"/>
      <c r="K132" s="140"/>
      <c r="L132" s="140"/>
      <c r="M132" s="140"/>
    </row>
    <row r="133" spans="1:13" ht="12.75">
      <c r="A133" s="138"/>
      <c r="B133" s="139"/>
      <c r="C133" s="139"/>
      <c r="D133" s="137"/>
      <c r="E133" s="137"/>
      <c r="F133" s="137"/>
      <c r="G133" s="137"/>
      <c r="H133" s="137"/>
      <c r="I133" s="137"/>
      <c r="J133" s="140"/>
      <c r="K133" s="140"/>
      <c r="L133" s="140"/>
      <c r="M133" s="140"/>
    </row>
    <row r="134" spans="1:13" ht="12.75">
      <c r="A134" s="138"/>
      <c r="B134" s="139"/>
      <c r="C134" s="139"/>
      <c r="D134" s="137"/>
      <c r="E134" s="137"/>
      <c r="F134" s="137"/>
      <c r="G134" s="137"/>
      <c r="H134" s="137"/>
      <c r="I134" s="137"/>
      <c r="J134" s="140"/>
      <c r="K134" s="140"/>
      <c r="L134" s="140"/>
      <c r="M134" s="140"/>
    </row>
    <row r="135" spans="1:13" ht="12.75">
      <c r="A135" s="138"/>
      <c r="B135" s="139"/>
      <c r="C135" s="139"/>
      <c r="D135" s="137"/>
      <c r="E135" s="137"/>
      <c r="F135" s="137"/>
      <c r="G135" s="137"/>
      <c r="H135" s="137"/>
      <c r="I135" s="137"/>
      <c r="J135" s="140"/>
      <c r="K135" s="140"/>
      <c r="L135" s="140"/>
      <c r="M135" s="140"/>
    </row>
    <row r="136" spans="1:13" ht="12.75">
      <c r="A136" s="138"/>
      <c r="B136" s="141"/>
      <c r="C136" s="141"/>
      <c r="D136" s="137"/>
      <c r="E136" s="137"/>
      <c r="F136" s="137"/>
      <c r="G136" s="137"/>
      <c r="H136" s="137"/>
      <c r="I136" s="137"/>
      <c r="J136" s="140"/>
      <c r="K136" s="140"/>
      <c r="L136" s="140"/>
      <c r="M136" s="140"/>
    </row>
    <row r="137" spans="1:13" ht="12.75">
      <c r="A137" s="138"/>
      <c r="B137" s="139"/>
      <c r="C137" s="139"/>
      <c r="D137" s="137"/>
      <c r="E137" s="137"/>
      <c r="F137" s="137"/>
      <c r="G137" s="137"/>
      <c r="H137" s="137"/>
      <c r="I137" s="137"/>
      <c r="J137" s="140"/>
      <c r="K137" s="140"/>
      <c r="L137" s="140"/>
      <c r="M137" s="140"/>
    </row>
    <row r="138" spans="1:13" ht="12.75">
      <c r="A138" s="138"/>
      <c r="B138" s="139"/>
      <c r="C138" s="139"/>
      <c r="D138" s="137"/>
      <c r="E138" s="137"/>
      <c r="F138" s="137"/>
      <c r="G138" s="137"/>
      <c r="H138" s="137"/>
      <c r="I138" s="137"/>
      <c r="J138" s="124"/>
      <c r="K138" s="124"/>
      <c r="L138" s="124"/>
      <c r="M138" s="124"/>
    </row>
    <row r="139" spans="1:13" ht="12.75">
      <c r="A139" s="138"/>
      <c r="B139" s="139"/>
      <c r="C139" s="139"/>
      <c r="D139" s="137"/>
      <c r="E139" s="137"/>
      <c r="F139" s="137"/>
      <c r="G139" s="137"/>
      <c r="H139" s="137"/>
      <c r="I139" s="137"/>
      <c r="J139" s="124"/>
      <c r="K139" s="124"/>
      <c r="L139" s="124"/>
      <c r="M139" s="124"/>
    </row>
    <row r="140" spans="1:13" ht="12.75">
      <c r="A140" s="134"/>
      <c r="B140" s="139"/>
      <c r="C140" s="139"/>
      <c r="D140" s="137"/>
      <c r="E140" s="137"/>
      <c r="F140" s="137"/>
      <c r="G140" s="137"/>
      <c r="H140" s="137"/>
      <c r="I140" s="137"/>
      <c r="J140" s="140"/>
      <c r="K140" s="140"/>
      <c r="L140" s="140"/>
      <c r="M140" s="140"/>
    </row>
    <row r="141" spans="1:13" ht="12.75">
      <c r="A141" s="138"/>
      <c r="B141" s="141"/>
      <c r="C141" s="141"/>
      <c r="D141" s="137"/>
      <c r="E141" s="137"/>
      <c r="F141" s="137"/>
      <c r="G141" s="137"/>
      <c r="H141" s="137"/>
      <c r="I141" s="137"/>
      <c r="J141" s="140"/>
      <c r="K141" s="140"/>
      <c r="L141" s="140"/>
      <c r="M141" s="140"/>
    </row>
    <row r="142" spans="1:13" ht="12.75">
      <c r="A142" s="138"/>
      <c r="B142" s="139"/>
      <c r="C142" s="139"/>
      <c r="D142" s="137"/>
      <c r="E142" s="137"/>
      <c r="F142" s="137"/>
      <c r="G142" s="137"/>
      <c r="H142" s="137"/>
      <c r="I142" s="137"/>
      <c r="J142" s="140"/>
      <c r="K142" s="140"/>
      <c r="L142" s="140"/>
      <c r="M142" s="140"/>
    </row>
    <row r="143" spans="1:13" ht="12.75">
      <c r="A143" s="138"/>
      <c r="B143" s="139"/>
      <c r="C143" s="139"/>
      <c r="D143" s="137"/>
      <c r="E143" s="137"/>
      <c r="F143" s="137"/>
      <c r="G143" s="137"/>
      <c r="H143" s="137"/>
      <c r="I143" s="137"/>
      <c r="J143" s="140"/>
      <c r="K143" s="140"/>
      <c r="L143" s="140"/>
      <c r="M143" s="140"/>
    </row>
    <row r="144" spans="1:13" ht="12.75">
      <c r="A144" s="138"/>
      <c r="B144" s="139"/>
      <c r="C144" s="139"/>
      <c r="D144" s="137"/>
      <c r="E144" s="137"/>
      <c r="F144" s="137"/>
      <c r="G144" s="137"/>
      <c r="H144" s="137"/>
      <c r="I144" s="137"/>
      <c r="J144" s="140"/>
      <c r="K144" s="140"/>
      <c r="L144" s="140"/>
      <c r="M144" s="140"/>
    </row>
    <row r="145" spans="1:13" ht="12.75">
      <c r="A145" s="138"/>
      <c r="B145" s="139"/>
      <c r="C145" s="139"/>
      <c r="D145" s="137"/>
      <c r="E145" s="137"/>
      <c r="F145" s="137"/>
      <c r="G145" s="137"/>
      <c r="H145" s="137"/>
      <c r="I145" s="137"/>
      <c r="J145" s="140"/>
      <c r="K145" s="140"/>
      <c r="L145" s="140"/>
      <c r="M145" s="140"/>
    </row>
    <row r="146" spans="1:13" ht="12.75">
      <c r="A146" s="138"/>
      <c r="B146" s="141"/>
      <c r="C146" s="141"/>
      <c r="D146" s="137"/>
      <c r="E146" s="137"/>
      <c r="F146" s="142"/>
      <c r="G146" s="142"/>
      <c r="H146" s="137"/>
      <c r="I146" s="137"/>
      <c r="J146" s="143"/>
      <c r="K146" s="143"/>
      <c r="L146" s="143"/>
      <c r="M146" s="143"/>
    </row>
    <row r="147" spans="1:13" ht="12.75">
      <c r="A147" s="141"/>
      <c r="B147" s="135"/>
      <c r="C147" s="135"/>
      <c r="D147" s="136"/>
      <c r="E147" s="136"/>
      <c r="F147" s="136"/>
      <c r="G147" s="136"/>
      <c r="H147" s="137"/>
      <c r="I147" s="137"/>
      <c r="J147" s="124"/>
      <c r="K147" s="124"/>
      <c r="L147" s="124"/>
      <c r="M147" s="124"/>
    </row>
    <row r="148" spans="1:13" ht="12.75">
      <c r="A148" s="139"/>
      <c r="B148" s="139"/>
      <c r="C148" s="139"/>
      <c r="D148" s="137"/>
      <c r="E148" s="137"/>
      <c r="F148" s="137"/>
      <c r="G148" s="137"/>
      <c r="H148" s="137"/>
      <c r="I148" s="137"/>
      <c r="J148" s="140"/>
      <c r="K148" s="140"/>
      <c r="L148" s="140"/>
      <c r="M148" s="140"/>
    </row>
    <row r="149" spans="1:13" ht="12.75">
      <c r="A149" s="136"/>
      <c r="B149" s="139"/>
      <c r="C149" s="139"/>
      <c r="D149" s="137"/>
      <c r="E149" s="137"/>
      <c r="F149" s="137"/>
      <c r="G149" s="137"/>
      <c r="H149" s="137"/>
      <c r="I149" s="137"/>
      <c r="J149" s="140"/>
      <c r="K149" s="140"/>
      <c r="L149" s="140"/>
      <c r="M149" s="140"/>
    </row>
    <row r="150" spans="1:13" ht="12.75">
      <c r="A150" s="139"/>
      <c r="B150" s="139"/>
      <c r="C150" s="139"/>
      <c r="D150" s="137"/>
      <c r="E150" s="137"/>
      <c r="F150" s="137"/>
      <c r="G150" s="137"/>
      <c r="H150" s="137"/>
      <c r="I150" s="137"/>
      <c r="J150" s="140"/>
      <c r="K150" s="140"/>
      <c r="L150" s="140"/>
      <c r="M150" s="140"/>
    </row>
    <row r="151" spans="1:13" ht="12.75">
      <c r="A151" s="139"/>
      <c r="B151" s="139"/>
      <c r="C151" s="139"/>
      <c r="D151" s="137"/>
      <c r="E151" s="137"/>
      <c r="F151" s="137"/>
      <c r="G151" s="137"/>
      <c r="H151" s="137"/>
      <c r="I151" s="137"/>
      <c r="J151" s="140"/>
      <c r="K151" s="140"/>
      <c r="L151" s="140"/>
      <c r="M151" s="140"/>
    </row>
    <row r="152" spans="1:13" ht="12.75">
      <c r="A152" s="139"/>
      <c r="B152" s="139"/>
      <c r="C152" s="139"/>
      <c r="D152" s="137"/>
      <c r="E152" s="137"/>
      <c r="F152" s="137"/>
      <c r="G152" s="137"/>
      <c r="H152" s="137"/>
      <c r="I152" s="137"/>
      <c r="J152" s="140"/>
      <c r="K152" s="140"/>
      <c r="L152" s="140"/>
      <c r="M152" s="140"/>
    </row>
    <row r="153" spans="1:13" ht="12.75">
      <c r="A153" s="139"/>
      <c r="B153" s="139"/>
      <c r="C153" s="139"/>
      <c r="D153" s="137"/>
      <c r="E153" s="137"/>
      <c r="F153" s="137"/>
      <c r="G153" s="137"/>
      <c r="H153" s="137"/>
      <c r="I153" s="161"/>
      <c r="J153" s="140"/>
      <c r="K153" s="140"/>
      <c r="L153" s="140"/>
      <c r="M153" s="140"/>
    </row>
    <row r="154" spans="1:13" ht="12.75">
      <c r="A154" s="139"/>
      <c r="B154" s="139"/>
      <c r="C154" s="139"/>
      <c r="D154" s="137"/>
      <c r="E154" s="137"/>
      <c r="F154" s="137"/>
      <c r="G154" s="137"/>
      <c r="H154" s="137"/>
      <c r="I154" s="161"/>
      <c r="J154" s="140"/>
      <c r="K154" s="140"/>
      <c r="L154" s="140"/>
      <c r="M154" s="140"/>
    </row>
    <row r="155" spans="1:13" ht="12.75">
      <c r="A155" s="139"/>
      <c r="B155" s="139"/>
      <c r="C155" s="139"/>
      <c r="D155" s="137"/>
      <c r="E155" s="137"/>
      <c r="F155" s="137"/>
      <c r="G155" s="137"/>
      <c r="H155" s="137"/>
      <c r="I155" s="161"/>
      <c r="J155" s="140"/>
      <c r="K155" s="140"/>
      <c r="L155" s="140"/>
      <c r="M155" s="140"/>
    </row>
    <row r="156" spans="1:13" ht="12.75">
      <c r="A156" s="139"/>
      <c r="B156" s="141"/>
      <c r="C156" s="141"/>
      <c r="D156" s="137"/>
      <c r="E156" s="137"/>
      <c r="F156" s="137"/>
      <c r="G156" s="137"/>
      <c r="H156" s="137"/>
      <c r="I156" s="161"/>
      <c r="J156" s="143"/>
      <c r="K156" s="143"/>
      <c r="L156" s="143"/>
      <c r="M156" s="143"/>
    </row>
    <row r="157" spans="1:13" ht="12.75">
      <c r="A157" s="135"/>
      <c r="B157" s="135"/>
      <c r="C157" s="135"/>
      <c r="D157" s="144"/>
      <c r="E157" s="144"/>
      <c r="F157" s="144"/>
      <c r="G157" s="144"/>
      <c r="H157" s="144"/>
      <c r="I157" s="144"/>
      <c r="J157" s="124"/>
      <c r="K157" s="124"/>
      <c r="L157" s="124"/>
      <c r="M157" s="124"/>
    </row>
    <row r="158" spans="1:13" ht="12.75">
      <c r="A158" s="144"/>
      <c r="B158" s="144"/>
      <c r="C158" s="144"/>
      <c r="D158" s="157"/>
      <c r="E158" s="157"/>
      <c r="F158" s="157"/>
      <c r="G158" s="157"/>
      <c r="H158" s="157"/>
      <c r="I158" s="157"/>
      <c r="J158" s="140"/>
      <c r="K158" s="140"/>
      <c r="L158" s="140"/>
      <c r="M158" s="140"/>
    </row>
    <row r="159" spans="1:13" ht="12.75">
      <c r="A159" s="144"/>
      <c r="B159" s="144"/>
      <c r="C159" s="144"/>
      <c r="D159" s="157"/>
      <c r="E159" s="157"/>
      <c r="F159" s="157"/>
      <c r="G159" s="157"/>
      <c r="H159" s="157"/>
      <c r="I159" s="157"/>
      <c r="J159" s="140"/>
      <c r="K159" s="140"/>
      <c r="L159" s="140"/>
      <c r="M159" s="140"/>
    </row>
    <row r="160" spans="1:13" ht="12.75">
      <c r="A160" s="144"/>
      <c r="B160" s="144"/>
      <c r="C160" s="144"/>
      <c r="D160" s="157"/>
      <c r="E160" s="157"/>
      <c r="F160" s="157"/>
      <c r="G160" s="157"/>
      <c r="H160" s="157"/>
      <c r="I160" s="157"/>
      <c r="J160" s="140"/>
      <c r="K160" s="140"/>
      <c r="L160" s="140"/>
      <c r="M160" s="140"/>
    </row>
    <row r="161" spans="1:13" ht="12.75">
      <c r="A161" s="144"/>
      <c r="B161" s="144"/>
      <c r="C161" s="144"/>
      <c r="D161" s="157"/>
      <c r="E161" s="157"/>
      <c r="F161" s="157"/>
      <c r="G161" s="157"/>
      <c r="H161" s="157"/>
      <c r="I161" s="157"/>
      <c r="J161" s="140"/>
      <c r="K161" s="140"/>
      <c r="L161" s="140"/>
      <c r="M161" s="140"/>
    </row>
    <row r="162" spans="1:13" ht="12.75">
      <c r="A162" s="144"/>
      <c r="B162" s="144"/>
      <c r="C162" s="144"/>
      <c r="D162" s="157"/>
      <c r="E162" s="157"/>
      <c r="F162" s="157"/>
      <c r="G162" s="157"/>
      <c r="H162" s="157"/>
      <c r="I162" s="157"/>
      <c r="J162" s="140"/>
      <c r="K162" s="140"/>
      <c r="L162" s="140"/>
      <c r="M162" s="140"/>
    </row>
    <row r="163" spans="1:13" ht="12.75">
      <c r="A163" s="144"/>
      <c r="B163" s="144"/>
      <c r="C163" s="144"/>
      <c r="D163" s="157"/>
      <c r="E163" s="157"/>
      <c r="F163" s="157"/>
      <c r="G163" s="157"/>
      <c r="H163" s="157"/>
      <c r="I163" s="157"/>
      <c r="J163" s="140"/>
      <c r="K163" s="140"/>
      <c r="L163" s="140"/>
      <c r="M163" s="140"/>
    </row>
    <row r="164" spans="1:13" ht="12.75">
      <c r="A164" s="144"/>
      <c r="B164" s="144"/>
      <c r="C164" s="144"/>
      <c r="D164" s="157"/>
      <c r="E164" s="157"/>
      <c r="F164" s="157"/>
      <c r="G164" s="157"/>
      <c r="H164" s="157"/>
      <c r="I164" s="157"/>
      <c r="J164" s="140"/>
      <c r="K164" s="140"/>
      <c r="L164" s="140"/>
      <c r="M164" s="140"/>
    </row>
    <row r="165" spans="1:13" ht="12.75">
      <c r="A165" s="144"/>
      <c r="B165" s="144"/>
      <c r="C165" s="144"/>
      <c r="D165" s="157"/>
      <c r="E165" s="157"/>
      <c r="F165" s="157"/>
      <c r="G165" s="157"/>
      <c r="H165" s="157"/>
      <c r="I165" s="157"/>
      <c r="J165" s="140"/>
      <c r="K165" s="140"/>
      <c r="L165" s="140"/>
      <c r="M165" s="140"/>
    </row>
    <row r="166" spans="1:13" ht="12.75">
      <c r="A166" s="144"/>
      <c r="B166" s="144"/>
      <c r="C166" s="144"/>
      <c r="D166" s="157"/>
      <c r="E166" s="157"/>
      <c r="F166" s="157"/>
      <c r="G166" s="157"/>
      <c r="H166" s="157"/>
      <c r="I166" s="157"/>
      <c r="J166" s="140"/>
      <c r="K166" s="140"/>
      <c r="L166" s="140"/>
      <c r="M166" s="140"/>
    </row>
    <row r="167" spans="1:13" ht="12.75">
      <c r="A167" s="144"/>
      <c r="B167" s="144"/>
      <c r="C167" s="144"/>
      <c r="D167" s="157"/>
      <c r="E167" s="157"/>
      <c r="F167" s="157"/>
      <c r="G167" s="157"/>
      <c r="H167" s="157"/>
      <c r="I167" s="157"/>
      <c r="J167" s="140"/>
      <c r="K167" s="140"/>
      <c r="L167" s="140"/>
      <c r="M167" s="140"/>
    </row>
    <row r="168" spans="1:13" ht="12.75">
      <c r="A168" s="144"/>
      <c r="B168" s="144"/>
      <c r="C168" s="144"/>
      <c r="D168" s="157"/>
      <c r="E168" s="157"/>
      <c r="F168" s="157"/>
      <c r="G168" s="157"/>
      <c r="H168" s="157"/>
      <c r="I168" s="157"/>
      <c r="J168" s="140"/>
      <c r="K168" s="140"/>
      <c r="L168" s="140"/>
      <c r="M168" s="140"/>
    </row>
    <row r="169" spans="1:13" ht="12.75">
      <c r="A169" s="144"/>
      <c r="B169" s="144"/>
      <c r="C169" s="144"/>
      <c r="D169" s="157"/>
      <c r="E169" s="157"/>
      <c r="F169" s="157"/>
      <c r="G169" s="157"/>
      <c r="H169" s="157"/>
      <c r="I169" s="157"/>
      <c r="J169" s="140"/>
      <c r="K169" s="140"/>
      <c r="L169" s="140"/>
      <c r="M169" s="140"/>
    </row>
    <row r="170" spans="1:13" ht="12.75">
      <c r="A170" s="144"/>
      <c r="B170" s="144"/>
      <c r="C170" s="144"/>
      <c r="D170" s="157"/>
      <c r="E170" s="157"/>
      <c r="F170" s="157"/>
      <c r="G170" s="157"/>
      <c r="H170" s="157"/>
      <c r="I170" s="157"/>
      <c r="J170" s="140"/>
      <c r="K170" s="140"/>
      <c r="L170" s="140"/>
      <c r="M170" s="140"/>
    </row>
    <row r="171" spans="1:13" ht="12.75">
      <c r="A171" s="144"/>
      <c r="B171" s="144"/>
      <c r="C171" s="144"/>
      <c r="D171" s="157"/>
      <c r="E171" s="157"/>
      <c r="F171" s="157"/>
      <c r="G171" s="157"/>
      <c r="H171" s="157"/>
      <c r="I171" s="157"/>
      <c r="J171" s="140"/>
      <c r="K171" s="140"/>
      <c r="L171" s="140"/>
      <c r="M171" s="140"/>
    </row>
    <row r="172" spans="1:13" ht="12.75">
      <c r="A172" s="144"/>
      <c r="B172" s="144"/>
      <c r="C172" s="144"/>
      <c r="D172" s="157"/>
      <c r="E172" s="157"/>
      <c r="F172" s="157"/>
      <c r="G172" s="157"/>
      <c r="H172" s="157"/>
      <c r="I172" s="157"/>
      <c r="J172" s="140"/>
      <c r="K172" s="140"/>
      <c r="L172" s="140"/>
      <c r="M172" s="140"/>
    </row>
    <row r="173" spans="1:13" ht="12.75">
      <c r="A173" s="144"/>
      <c r="B173" s="144"/>
      <c r="C173" s="144"/>
      <c r="D173" s="157"/>
      <c r="E173" s="157"/>
      <c r="F173" s="157"/>
      <c r="G173" s="157"/>
      <c r="H173" s="157"/>
      <c r="I173" s="157"/>
      <c r="J173" s="140"/>
      <c r="K173" s="140"/>
      <c r="L173" s="140"/>
      <c r="M173" s="140"/>
    </row>
    <row r="174" spans="1:13" ht="12.75">
      <c r="A174" s="144"/>
      <c r="B174" s="135"/>
      <c r="C174" s="135"/>
      <c r="D174" s="158"/>
      <c r="E174" s="158"/>
      <c r="F174" s="158"/>
      <c r="G174" s="158"/>
      <c r="H174" s="158"/>
      <c r="I174" s="158"/>
      <c r="J174" s="143"/>
      <c r="K174" s="143"/>
      <c r="L174" s="143"/>
      <c r="M174" s="143"/>
    </row>
    <row r="175" spans="1:13" ht="12.75">
      <c r="A175" s="144"/>
      <c r="B175" s="135"/>
      <c r="C175" s="135"/>
      <c r="D175" s="158"/>
      <c r="E175" s="158"/>
      <c r="F175" s="158"/>
      <c r="G175" s="158"/>
      <c r="H175" s="158"/>
      <c r="I175" s="158"/>
      <c r="J175" s="124"/>
      <c r="K175" s="124"/>
      <c r="L175" s="124"/>
      <c r="M175" s="124"/>
    </row>
    <row r="176" spans="1:13" ht="12.75">
      <c r="A176" s="144"/>
      <c r="B176" s="135"/>
      <c r="C176" s="135"/>
      <c r="D176" s="158"/>
      <c r="E176" s="158"/>
      <c r="F176" s="158"/>
      <c r="G176" s="158"/>
      <c r="H176" s="158"/>
      <c r="I176" s="158"/>
      <c r="J176" s="124"/>
      <c r="K176" s="124"/>
      <c r="L176" s="124"/>
      <c r="M176" s="124"/>
    </row>
    <row r="177" spans="1:13" ht="12.75">
      <c r="A177" s="135"/>
      <c r="B177" s="135"/>
      <c r="C177" s="135"/>
      <c r="D177" s="157"/>
      <c r="E177" s="157"/>
      <c r="F177" s="157"/>
      <c r="G177" s="157"/>
      <c r="H177" s="157"/>
      <c r="I177" s="157"/>
      <c r="J177" s="124"/>
      <c r="K177" s="124"/>
      <c r="L177" s="124"/>
      <c r="M177" s="124"/>
    </row>
    <row r="178" spans="1:13" ht="12.75">
      <c r="A178" s="144"/>
      <c r="B178" s="144"/>
      <c r="C178" s="144"/>
      <c r="D178" s="157"/>
      <c r="E178" s="157"/>
      <c r="F178" s="157"/>
      <c r="G178" s="157"/>
      <c r="H178" s="157"/>
      <c r="I178" s="157"/>
      <c r="J178" s="140"/>
      <c r="K178" s="140"/>
      <c r="L178" s="140"/>
      <c r="M178" s="140"/>
    </row>
    <row r="179" spans="1:13" ht="12.75">
      <c r="A179" s="144"/>
      <c r="B179" s="144"/>
      <c r="C179" s="144"/>
      <c r="D179" s="157"/>
      <c r="E179" s="157"/>
      <c r="F179" s="157"/>
      <c r="G179" s="157"/>
      <c r="H179" s="157"/>
      <c r="I179" s="157"/>
      <c r="J179" s="140"/>
      <c r="K179" s="140"/>
      <c r="L179" s="140"/>
      <c r="M179" s="140"/>
    </row>
    <row r="180" spans="1:13" ht="12.75">
      <c r="A180" s="144"/>
      <c r="B180" s="144"/>
      <c r="C180" s="144"/>
      <c r="D180" s="157"/>
      <c r="E180" s="157"/>
      <c r="F180" s="157"/>
      <c r="G180" s="157"/>
      <c r="H180" s="157"/>
      <c r="I180" s="157"/>
      <c r="J180" s="140"/>
      <c r="K180" s="140"/>
      <c r="L180" s="140"/>
      <c r="M180" s="140"/>
    </row>
    <row r="181" spans="1:13" ht="12.75">
      <c r="A181" s="144"/>
      <c r="B181" s="144"/>
      <c r="C181" s="144"/>
      <c r="D181" s="157"/>
      <c r="E181" s="157"/>
      <c r="F181" s="157"/>
      <c r="G181" s="157"/>
      <c r="H181" s="157"/>
      <c r="I181" s="157"/>
      <c r="J181" s="140"/>
      <c r="K181" s="140"/>
      <c r="L181" s="140"/>
      <c r="M181" s="140"/>
    </row>
    <row r="182" spans="1:13" ht="12.75">
      <c r="A182" s="144"/>
      <c r="B182" s="144"/>
      <c r="C182" s="144"/>
      <c r="D182" s="157"/>
      <c r="E182" s="157"/>
      <c r="F182" s="157"/>
      <c r="G182" s="157"/>
      <c r="H182" s="157"/>
      <c r="I182" s="157"/>
      <c r="J182" s="140"/>
      <c r="K182" s="140"/>
      <c r="L182" s="140"/>
      <c r="M182" s="140"/>
    </row>
    <row r="183" spans="1:13" ht="12.75">
      <c r="A183" s="144"/>
      <c r="B183" s="135"/>
      <c r="C183" s="135"/>
      <c r="D183" s="158"/>
      <c r="E183" s="158"/>
      <c r="F183" s="158"/>
      <c r="G183" s="158"/>
      <c r="H183" s="158"/>
      <c r="I183" s="158"/>
      <c r="J183" s="143"/>
      <c r="K183" s="143"/>
      <c r="L183" s="143"/>
      <c r="M183" s="143"/>
    </row>
    <row r="184" spans="1:13" ht="12.75">
      <c r="A184" s="135"/>
      <c r="B184" s="135"/>
      <c r="C184" s="135"/>
      <c r="D184" s="144"/>
      <c r="E184" s="144"/>
      <c r="F184" s="144"/>
      <c r="G184" s="144"/>
      <c r="H184" s="144"/>
      <c r="I184" s="144"/>
      <c r="J184" s="124"/>
      <c r="K184" s="124"/>
      <c r="L184" s="124"/>
      <c r="M184" s="124"/>
    </row>
    <row r="185" spans="1:13" ht="12.75">
      <c r="A185" s="144"/>
      <c r="B185" s="144"/>
      <c r="C185" s="144"/>
      <c r="D185" s="144"/>
      <c r="E185" s="144"/>
      <c r="F185" s="144"/>
      <c r="G185" s="144"/>
      <c r="H185" s="144"/>
      <c r="I185" s="144"/>
      <c r="J185" s="140"/>
      <c r="K185" s="140"/>
      <c r="L185" s="140"/>
      <c r="M185" s="140"/>
    </row>
    <row r="186" spans="1:13" ht="12.75">
      <c r="A186" s="144"/>
      <c r="B186" s="144"/>
      <c r="C186" s="144"/>
      <c r="D186" s="144"/>
      <c r="E186" s="144"/>
      <c r="F186" s="144"/>
      <c r="G186" s="144"/>
      <c r="H186" s="144"/>
      <c r="I186" s="144"/>
      <c r="J186" s="140"/>
      <c r="K186" s="140"/>
      <c r="L186" s="140"/>
      <c r="M186" s="140"/>
    </row>
    <row r="187" spans="1:13" ht="12.75">
      <c r="A187" s="144"/>
      <c r="B187" s="135"/>
      <c r="C187" s="135"/>
      <c r="D187" s="135"/>
      <c r="E187" s="135"/>
      <c r="F187" s="135"/>
      <c r="G187" s="135"/>
      <c r="H187" s="144"/>
      <c r="I187" s="144"/>
      <c r="J187" s="143"/>
      <c r="K187" s="143"/>
      <c r="L187" s="143"/>
      <c r="M187" s="143"/>
    </row>
    <row r="188" spans="1:13" ht="12.75">
      <c r="A188" s="144"/>
      <c r="B188" s="144"/>
      <c r="C188" s="144"/>
      <c r="D188" s="144"/>
      <c r="E188" s="144"/>
      <c r="F188" s="144"/>
      <c r="G188" s="144"/>
      <c r="H188" s="144"/>
      <c r="I188" s="144"/>
      <c r="J188" s="140"/>
      <c r="K188" s="140"/>
      <c r="L188" s="140"/>
      <c r="M188" s="140"/>
    </row>
    <row r="189" spans="1:13" ht="12.75">
      <c r="A189" s="144"/>
      <c r="B189" s="135"/>
      <c r="C189" s="135"/>
      <c r="D189" s="135"/>
      <c r="E189" s="135"/>
      <c r="F189" s="135"/>
      <c r="G189" s="135"/>
      <c r="H189" s="144"/>
      <c r="I189" s="144"/>
      <c r="J189" s="143"/>
      <c r="K189" s="143"/>
      <c r="L189" s="143"/>
      <c r="M189" s="143"/>
    </row>
    <row r="190" spans="1:13" ht="12.75">
      <c r="A190" s="144"/>
      <c r="B190" s="144"/>
      <c r="C190" s="144"/>
      <c r="D190" s="144"/>
      <c r="E190" s="144"/>
      <c r="F190" s="144"/>
      <c r="G190" s="144"/>
      <c r="H190" s="144"/>
      <c r="I190" s="144"/>
      <c r="J190" s="140"/>
      <c r="K190" s="140"/>
      <c r="L190" s="140"/>
      <c r="M190" s="140"/>
    </row>
    <row r="191" spans="1:13" ht="12.75">
      <c r="A191" s="144"/>
      <c r="B191" s="135"/>
      <c r="C191" s="135"/>
      <c r="D191" s="135"/>
      <c r="E191" s="135"/>
      <c r="F191" s="135"/>
      <c r="G191" s="135"/>
      <c r="H191" s="144"/>
      <c r="I191" s="144"/>
      <c r="J191" s="143"/>
      <c r="K191" s="143"/>
      <c r="L191" s="143"/>
      <c r="M191" s="143"/>
    </row>
    <row r="192" spans="1:13" ht="12.75">
      <c r="A192" s="135"/>
      <c r="B192" s="135"/>
      <c r="C192" s="135"/>
      <c r="D192" s="144"/>
      <c r="E192" s="144"/>
      <c r="F192" s="144"/>
      <c r="G192" s="144"/>
      <c r="H192" s="144"/>
      <c r="I192" s="144"/>
      <c r="J192" s="124"/>
      <c r="K192" s="124"/>
      <c r="L192" s="124"/>
      <c r="M192" s="124"/>
    </row>
    <row r="193" spans="1:13" ht="12.75">
      <c r="A193" s="144"/>
      <c r="B193" s="144"/>
      <c r="C193" s="144"/>
      <c r="D193" s="157"/>
      <c r="E193" s="157"/>
      <c r="F193" s="157"/>
      <c r="G193" s="157"/>
      <c r="H193" s="144"/>
      <c r="I193" s="144"/>
      <c r="J193" s="140"/>
      <c r="K193" s="140"/>
      <c r="L193" s="140"/>
      <c r="M193" s="140"/>
    </row>
    <row r="194" spans="1:13" ht="12.75">
      <c r="A194" s="162"/>
      <c r="B194" s="144"/>
      <c r="C194" s="144"/>
      <c r="D194" s="157"/>
      <c r="E194" s="157"/>
      <c r="F194" s="157"/>
      <c r="G194" s="157"/>
      <c r="H194" s="144"/>
      <c r="I194" s="144"/>
      <c r="J194" s="140"/>
      <c r="K194" s="140"/>
      <c r="L194" s="140"/>
      <c r="M194" s="140"/>
    </row>
    <row r="195" spans="1:13" ht="12.75">
      <c r="A195" s="144"/>
      <c r="B195" s="135"/>
      <c r="C195" s="135"/>
      <c r="D195" s="158"/>
      <c r="E195" s="158"/>
      <c r="F195" s="158"/>
      <c r="G195" s="158"/>
      <c r="H195" s="144"/>
      <c r="I195" s="144"/>
      <c r="J195" s="143"/>
      <c r="K195" s="143"/>
      <c r="L195" s="143"/>
      <c r="M195" s="143"/>
    </row>
    <row r="196" spans="1:13" ht="12.75">
      <c r="A196" s="135"/>
      <c r="B196" s="135"/>
      <c r="C196" s="135"/>
      <c r="D196" s="144"/>
      <c r="E196" s="144"/>
      <c r="F196" s="144"/>
      <c r="G196" s="144"/>
      <c r="H196" s="144"/>
      <c r="I196" s="144"/>
      <c r="J196" s="124"/>
      <c r="K196" s="124"/>
      <c r="L196" s="124"/>
      <c r="M196" s="124"/>
    </row>
    <row r="197" spans="1:13" ht="12.75">
      <c r="A197" s="144"/>
      <c r="B197" s="144"/>
      <c r="C197" s="144"/>
      <c r="D197" s="144"/>
      <c r="E197" s="144"/>
      <c r="F197" s="157"/>
      <c r="G197" s="157"/>
      <c r="H197" s="144"/>
      <c r="I197" s="144"/>
      <c r="J197" s="140"/>
      <c r="K197" s="140"/>
      <c r="L197" s="140"/>
      <c r="M197" s="140"/>
    </row>
    <row r="198" spans="1:13" ht="12.75">
      <c r="A198" s="144"/>
      <c r="B198" s="144"/>
      <c r="C198" s="144"/>
      <c r="D198" s="144"/>
      <c r="E198" s="144"/>
      <c r="F198" s="157"/>
      <c r="G198" s="157"/>
      <c r="H198" s="144"/>
      <c r="I198" s="144"/>
      <c r="J198" s="140"/>
      <c r="K198" s="140"/>
      <c r="L198" s="140"/>
      <c r="M198" s="140"/>
    </row>
    <row r="199" spans="1:13" ht="12.75">
      <c r="A199" s="144"/>
      <c r="B199" s="144"/>
      <c r="C199" s="144"/>
      <c r="D199" s="144"/>
      <c r="E199" s="144"/>
      <c r="F199" s="157"/>
      <c r="G199" s="157"/>
      <c r="H199" s="144"/>
      <c r="I199" s="144"/>
      <c r="J199" s="140"/>
      <c r="K199" s="140"/>
      <c r="L199" s="140"/>
      <c r="M199" s="140"/>
    </row>
    <row r="200" spans="1:13" ht="12.75">
      <c r="A200" s="144"/>
      <c r="B200" s="144"/>
      <c r="C200" s="144"/>
      <c r="D200" s="144"/>
      <c r="E200" s="144"/>
      <c r="F200" s="157"/>
      <c r="G200" s="157"/>
      <c r="H200" s="144"/>
      <c r="I200" s="144"/>
      <c r="J200" s="140"/>
      <c r="K200" s="140"/>
      <c r="L200" s="140"/>
      <c r="M200" s="140"/>
    </row>
    <row r="201" spans="1:13" ht="12.75">
      <c r="A201" s="144"/>
      <c r="B201" s="144"/>
      <c r="C201" s="144"/>
      <c r="D201" s="144"/>
      <c r="E201" s="144"/>
      <c r="F201" s="157"/>
      <c r="G201" s="157"/>
      <c r="H201" s="144"/>
      <c r="I201" s="144"/>
      <c r="J201" s="140"/>
      <c r="K201" s="140"/>
      <c r="L201" s="140"/>
      <c r="M201" s="140"/>
    </row>
    <row r="202" spans="1:13" ht="12.75">
      <c r="A202" s="144"/>
      <c r="B202" s="135"/>
      <c r="C202" s="135"/>
      <c r="D202" s="144"/>
      <c r="E202" s="144"/>
      <c r="F202" s="158"/>
      <c r="G202" s="158"/>
      <c r="H202" s="144"/>
      <c r="I202" s="144"/>
      <c r="J202" s="143"/>
      <c r="K202" s="143"/>
      <c r="L202" s="143"/>
      <c r="M202" s="143"/>
    </row>
    <row r="203" spans="1:13" ht="12.75">
      <c r="A203" s="135"/>
      <c r="B203" s="135"/>
      <c r="C203" s="135"/>
      <c r="D203" s="144"/>
      <c r="E203" s="144"/>
      <c r="F203" s="144"/>
      <c r="G203" s="144"/>
      <c r="H203" s="144"/>
      <c r="I203" s="144"/>
      <c r="J203" s="124"/>
      <c r="K203" s="124"/>
      <c r="L203" s="124"/>
      <c r="M203" s="124"/>
    </row>
    <row r="204" spans="1:13" ht="12.75">
      <c r="A204" s="144"/>
      <c r="B204" s="144"/>
      <c r="C204" s="144"/>
      <c r="D204" s="144"/>
      <c r="E204" s="144"/>
      <c r="F204" s="157"/>
      <c r="G204" s="157"/>
      <c r="H204" s="144"/>
      <c r="I204" s="144"/>
      <c r="J204" s="140"/>
      <c r="K204" s="140"/>
      <c r="L204" s="140"/>
      <c r="M204" s="140"/>
    </row>
    <row r="205" spans="1:13" ht="12.75">
      <c r="A205" s="144"/>
      <c r="B205" s="144"/>
      <c r="C205" s="144"/>
      <c r="D205" s="144"/>
      <c r="E205" s="144"/>
      <c r="F205" s="157"/>
      <c r="G205" s="157"/>
      <c r="H205" s="144"/>
      <c r="I205" s="144"/>
      <c r="J205" s="140"/>
      <c r="K205" s="140"/>
      <c r="L205" s="140"/>
      <c r="M205" s="140"/>
    </row>
    <row r="206" spans="1:13" ht="12.75">
      <c r="A206" s="144"/>
      <c r="B206" s="144"/>
      <c r="C206" s="144"/>
      <c r="D206" s="144"/>
      <c r="E206" s="144"/>
      <c r="F206" s="157"/>
      <c r="G206" s="157"/>
      <c r="H206" s="144"/>
      <c r="I206" s="144"/>
      <c r="J206" s="140"/>
      <c r="K206" s="140"/>
      <c r="L206" s="140"/>
      <c r="M206" s="140"/>
    </row>
    <row r="207" spans="1:13" ht="12.75">
      <c r="A207" s="144"/>
      <c r="B207" s="144"/>
      <c r="C207" s="144"/>
      <c r="D207" s="144"/>
      <c r="E207" s="144"/>
      <c r="F207" s="157"/>
      <c r="G207" s="157"/>
      <c r="H207" s="144"/>
      <c r="I207" s="144"/>
      <c r="J207" s="140"/>
      <c r="K207" s="140"/>
      <c r="L207" s="140"/>
      <c r="M207" s="140"/>
    </row>
    <row r="208" spans="1:13" ht="12.75">
      <c r="A208" s="144"/>
      <c r="B208" s="135"/>
      <c r="C208" s="135"/>
      <c r="D208" s="144"/>
      <c r="E208" s="144"/>
      <c r="F208" s="158"/>
      <c r="G208" s="158"/>
      <c r="H208" s="144"/>
      <c r="I208" s="144"/>
      <c r="J208" s="143"/>
      <c r="K208" s="143"/>
      <c r="L208" s="143"/>
      <c r="M208" s="143"/>
    </row>
    <row r="209" spans="1:13" ht="12.75">
      <c r="A209" s="144"/>
      <c r="B209" s="135"/>
      <c r="C209" s="135"/>
      <c r="D209" s="144"/>
      <c r="E209" s="144"/>
      <c r="F209" s="158"/>
      <c r="G209" s="158"/>
      <c r="H209" s="144"/>
      <c r="I209" s="144"/>
      <c r="J209" s="143"/>
      <c r="K209" s="143"/>
      <c r="L209" s="143"/>
      <c r="M209" s="143"/>
    </row>
    <row r="210" spans="1:13" ht="12.75">
      <c r="A210" s="144"/>
      <c r="B210" s="135"/>
      <c r="C210" s="135"/>
      <c r="D210" s="144"/>
      <c r="E210" s="144"/>
      <c r="F210" s="158"/>
      <c r="G210" s="158"/>
      <c r="H210" s="144"/>
      <c r="I210" s="144"/>
      <c r="J210" s="143"/>
      <c r="K210" s="143"/>
      <c r="L210" s="143"/>
      <c r="M210" s="143"/>
    </row>
    <row r="211" spans="1:13" ht="12.75">
      <c r="A211" s="134"/>
      <c r="B211" s="135"/>
      <c r="C211" s="135"/>
      <c r="D211" s="137"/>
      <c r="E211" s="137"/>
      <c r="F211" s="137"/>
      <c r="G211" s="137"/>
      <c r="H211" s="137"/>
      <c r="I211" s="136"/>
      <c r="J211" s="124"/>
      <c r="K211" s="124"/>
      <c r="L211" s="124"/>
      <c r="M211" s="124"/>
    </row>
    <row r="212" spans="1:13" ht="12.75">
      <c r="A212" s="124"/>
      <c r="B212" s="139"/>
      <c r="C212" s="139"/>
      <c r="D212" s="137"/>
      <c r="E212" s="137"/>
      <c r="F212" s="137"/>
      <c r="G212" s="137"/>
      <c r="H212" s="137"/>
      <c r="I212" s="136"/>
      <c r="J212" s="140"/>
      <c r="K212" s="140"/>
      <c r="L212" s="140"/>
      <c r="M212" s="140"/>
    </row>
    <row r="213" spans="1:13" ht="12.75">
      <c r="A213" s="136"/>
      <c r="B213" s="139"/>
      <c r="C213" s="139"/>
      <c r="D213" s="137"/>
      <c r="E213" s="137"/>
      <c r="F213" s="137"/>
      <c r="G213" s="137"/>
      <c r="H213" s="137"/>
      <c r="I213" s="136"/>
      <c r="J213" s="140"/>
      <c r="K213" s="140"/>
      <c r="L213" s="140"/>
      <c r="M213" s="140"/>
    </row>
    <row r="214" spans="1:13" ht="12.75">
      <c r="A214" s="138"/>
      <c r="B214" s="139"/>
      <c r="C214" s="139"/>
      <c r="D214" s="137"/>
      <c r="E214" s="137"/>
      <c r="F214" s="137"/>
      <c r="G214" s="137"/>
      <c r="H214" s="137"/>
      <c r="I214" s="136"/>
      <c r="J214" s="140"/>
      <c r="K214" s="140"/>
      <c r="L214" s="140"/>
      <c r="M214" s="140"/>
    </row>
    <row r="215" spans="1:13" ht="12.75">
      <c r="A215" s="138"/>
      <c r="B215" s="139"/>
      <c r="C215" s="139"/>
      <c r="D215" s="137"/>
      <c r="E215" s="137"/>
      <c r="F215" s="137"/>
      <c r="G215" s="137"/>
      <c r="H215" s="137"/>
      <c r="I215" s="136"/>
      <c r="J215" s="140"/>
      <c r="K215" s="140"/>
      <c r="L215" s="140"/>
      <c r="M215" s="140"/>
    </row>
    <row r="216" spans="1:13" ht="12.75">
      <c r="A216" s="138"/>
      <c r="B216" s="139"/>
      <c r="C216" s="139"/>
      <c r="D216" s="137"/>
      <c r="E216" s="137"/>
      <c r="F216" s="137"/>
      <c r="G216" s="137"/>
      <c r="H216" s="137"/>
      <c r="I216" s="136"/>
      <c r="J216" s="140"/>
      <c r="K216" s="140"/>
      <c r="L216" s="140"/>
      <c r="M216" s="140"/>
    </row>
    <row r="217" spans="1:13" ht="12.75">
      <c r="A217" s="138"/>
      <c r="B217" s="139"/>
      <c r="C217" s="139"/>
      <c r="D217" s="137"/>
      <c r="E217" s="137"/>
      <c r="F217" s="137"/>
      <c r="G217" s="137"/>
      <c r="H217" s="137"/>
      <c r="I217" s="136"/>
      <c r="J217" s="140"/>
      <c r="K217" s="140"/>
      <c r="L217" s="140"/>
      <c r="M217" s="140"/>
    </row>
    <row r="218" spans="1:13" ht="12.75">
      <c r="A218" s="138"/>
      <c r="B218" s="139"/>
      <c r="C218" s="139"/>
      <c r="D218" s="137"/>
      <c r="E218" s="137"/>
      <c r="F218" s="137"/>
      <c r="G218" s="137"/>
      <c r="H218" s="137"/>
      <c r="I218" s="136"/>
      <c r="J218" s="140"/>
      <c r="K218" s="140"/>
      <c r="L218" s="140"/>
      <c r="M218" s="140"/>
    </row>
    <row r="219" spans="1:13" ht="12.75">
      <c r="A219" s="138"/>
      <c r="B219" s="139"/>
      <c r="C219" s="139"/>
      <c r="D219" s="137"/>
      <c r="E219" s="137"/>
      <c r="F219" s="137"/>
      <c r="G219" s="137"/>
      <c r="H219" s="137"/>
      <c r="I219" s="136"/>
      <c r="J219" s="140"/>
      <c r="K219" s="140"/>
      <c r="L219" s="140"/>
      <c r="M219" s="140"/>
    </row>
    <row r="220" spans="1:13" ht="12.75">
      <c r="A220" s="138"/>
      <c r="B220" s="139"/>
      <c r="C220" s="139"/>
      <c r="D220" s="137"/>
      <c r="E220" s="137"/>
      <c r="F220" s="137"/>
      <c r="G220" s="137"/>
      <c r="H220" s="137"/>
      <c r="I220" s="136"/>
      <c r="J220" s="140"/>
      <c r="K220" s="140"/>
      <c r="L220" s="140"/>
      <c r="M220" s="140"/>
    </row>
    <row r="221" spans="1:13" ht="12.75">
      <c r="A221" s="138"/>
      <c r="B221" s="139"/>
      <c r="C221" s="139"/>
      <c r="D221" s="137"/>
      <c r="E221" s="137"/>
      <c r="F221" s="137"/>
      <c r="G221" s="137"/>
      <c r="H221" s="137"/>
      <c r="I221" s="136"/>
      <c r="J221" s="140"/>
      <c r="K221" s="140"/>
      <c r="L221" s="140"/>
      <c r="M221" s="140"/>
    </row>
    <row r="222" spans="1:13" ht="12.75">
      <c r="A222" s="138"/>
      <c r="B222" s="139"/>
      <c r="C222" s="139"/>
      <c r="D222" s="137"/>
      <c r="E222" s="137"/>
      <c r="F222" s="137"/>
      <c r="G222" s="137"/>
      <c r="H222" s="137"/>
      <c r="I222" s="136"/>
      <c r="J222" s="140"/>
      <c r="K222" s="140"/>
      <c r="L222" s="140"/>
      <c r="M222" s="140"/>
    </row>
    <row r="223" spans="1:13" ht="12.75">
      <c r="A223" s="138"/>
      <c r="B223" s="139"/>
      <c r="C223" s="139"/>
      <c r="D223" s="137"/>
      <c r="E223" s="137"/>
      <c r="F223" s="137"/>
      <c r="G223" s="137"/>
      <c r="H223" s="137"/>
      <c r="I223" s="136"/>
      <c r="J223" s="140"/>
      <c r="K223" s="140"/>
      <c r="L223" s="140"/>
      <c r="M223" s="140"/>
    </row>
    <row r="224" spans="1:13" ht="12.75">
      <c r="A224" s="138"/>
      <c r="B224" s="139"/>
      <c r="C224" s="139"/>
      <c r="D224" s="137"/>
      <c r="E224" s="137"/>
      <c r="F224" s="137"/>
      <c r="G224" s="137"/>
      <c r="H224" s="137"/>
      <c r="I224" s="136"/>
      <c r="J224" s="140"/>
      <c r="K224" s="140"/>
      <c r="L224" s="140"/>
      <c r="M224" s="140"/>
    </row>
    <row r="225" spans="1:13" ht="12.75">
      <c r="A225" s="138"/>
      <c r="B225" s="139"/>
      <c r="C225" s="139"/>
      <c r="D225" s="137"/>
      <c r="E225" s="137"/>
      <c r="F225" s="137"/>
      <c r="G225" s="137"/>
      <c r="H225" s="137"/>
      <c r="I225" s="161"/>
      <c r="J225" s="140"/>
      <c r="K225" s="140"/>
      <c r="L225" s="140"/>
      <c r="M225" s="140"/>
    </row>
    <row r="226" spans="1:13" ht="12.75">
      <c r="A226" s="124"/>
      <c r="B226" s="139"/>
      <c r="C226" s="139"/>
      <c r="D226" s="137"/>
      <c r="E226" s="137"/>
      <c r="F226" s="137"/>
      <c r="G226" s="137"/>
      <c r="H226" s="137"/>
      <c r="I226" s="161"/>
      <c r="J226" s="140"/>
      <c r="K226" s="140"/>
      <c r="L226" s="140"/>
      <c r="M226" s="140"/>
    </row>
    <row r="227" spans="1:13" ht="12.75">
      <c r="A227" s="138"/>
      <c r="B227" s="141"/>
      <c r="C227" s="141"/>
      <c r="D227" s="138"/>
      <c r="E227" s="137"/>
      <c r="F227" s="142"/>
      <c r="G227" s="142"/>
      <c r="H227" s="137"/>
      <c r="I227" s="161"/>
      <c r="J227" s="143"/>
      <c r="K227" s="143"/>
      <c r="L227" s="143"/>
      <c r="M227" s="143"/>
    </row>
    <row r="228" spans="1:13" ht="12.75">
      <c r="A228" s="135"/>
      <c r="B228" s="135"/>
      <c r="C228" s="135"/>
      <c r="D228" s="144"/>
      <c r="E228" s="144"/>
      <c r="F228" s="144"/>
      <c r="G228" s="144"/>
      <c r="H228" s="144"/>
      <c r="I228" s="144"/>
      <c r="J228" s="124"/>
      <c r="K228" s="124"/>
      <c r="L228" s="124"/>
      <c r="M228" s="124"/>
    </row>
    <row r="229" spans="1:13" ht="12.75">
      <c r="A229" s="144"/>
      <c r="B229" s="144"/>
      <c r="C229" s="144"/>
      <c r="D229" s="145"/>
      <c r="E229" s="145"/>
      <c r="F229" s="145"/>
      <c r="G229" s="145"/>
      <c r="H229" s="145"/>
      <c r="I229" s="145"/>
      <c r="J229" s="140"/>
      <c r="K229" s="140"/>
      <c r="L229" s="140"/>
      <c r="M229" s="140"/>
    </row>
    <row r="230" spans="1:13" ht="12.75">
      <c r="A230" s="144"/>
      <c r="B230" s="144"/>
      <c r="C230" s="144"/>
      <c r="D230" s="145"/>
      <c r="E230" s="145"/>
      <c r="F230" s="145"/>
      <c r="G230" s="145"/>
      <c r="H230" s="145"/>
      <c r="I230" s="145"/>
      <c r="J230" s="140"/>
      <c r="K230" s="140"/>
      <c r="L230" s="140"/>
      <c r="M230" s="140"/>
    </row>
    <row r="231" spans="1:13" ht="12.75">
      <c r="A231" s="144"/>
      <c r="B231" s="144"/>
      <c r="C231" s="144"/>
      <c r="D231" s="145"/>
      <c r="E231" s="145"/>
      <c r="F231" s="145"/>
      <c r="G231" s="145"/>
      <c r="H231" s="145"/>
      <c r="I231" s="145"/>
      <c r="J231" s="140"/>
      <c r="K231" s="140"/>
      <c r="L231" s="140"/>
      <c r="M231" s="140"/>
    </row>
    <row r="232" spans="1:13" ht="12.75">
      <c r="A232" s="144"/>
      <c r="B232" s="144"/>
      <c r="C232" s="144"/>
      <c r="D232" s="145"/>
      <c r="E232" s="145"/>
      <c r="F232" s="145"/>
      <c r="G232" s="145"/>
      <c r="H232" s="145"/>
      <c r="I232" s="145"/>
      <c r="J232" s="140"/>
      <c r="K232" s="140"/>
      <c r="L232" s="140"/>
      <c r="M232" s="140"/>
    </row>
    <row r="233" spans="1:13" ht="12.75">
      <c r="A233" s="144"/>
      <c r="B233" s="144"/>
      <c r="C233" s="144"/>
      <c r="D233" s="145"/>
      <c r="E233" s="145"/>
      <c r="F233" s="145"/>
      <c r="G233" s="145"/>
      <c r="H233" s="145"/>
      <c r="I233" s="145"/>
      <c r="J233" s="140"/>
      <c r="K233" s="140"/>
      <c r="L233" s="140"/>
      <c r="M233" s="140"/>
    </row>
    <row r="234" spans="1:13" ht="12.75">
      <c r="A234" s="144"/>
      <c r="B234" s="144"/>
      <c r="C234" s="144"/>
      <c r="D234" s="145"/>
      <c r="E234" s="145"/>
      <c r="F234" s="145"/>
      <c r="G234" s="145"/>
      <c r="H234" s="145"/>
      <c r="I234" s="145"/>
      <c r="J234" s="140"/>
      <c r="K234" s="140"/>
      <c r="L234" s="140"/>
      <c r="M234" s="140"/>
    </row>
    <row r="235" spans="1:13" ht="12.75">
      <c r="A235" s="144"/>
      <c r="B235" s="144"/>
      <c r="C235" s="144"/>
      <c r="D235" s="145"/>
      <c r="E235" s="145"/>
      <c r="F235" s="145"/>
      <c r="G235" s="145"/>
      <c r="H235" s="145"/>
      <c r="I235" s="145"/>
      <c r="J235" s="140"/>
      <c r="K235" s="140"/>
      <c r="L235" s="140"/>
      <c r="M235" s="140"/>
    </row>
    <row r="236" spans="1:13" ht="12.75">
      <c r="A236" s="144"/>
      <c r="B236" s="144"/>
      <c r="C236" s="144"/>
      <c r="D236" s="145"/>
      <c r="E236" s="145"/>
      <c r="F236" s="145"/>
      <c r="G236" s="145"/>
      <c r="H236" s="145"/>
      <c r="I236" s="145"/>
      <c r="J236" s="140"/>
      <c r="K236" s="140"/>
      <c r="L236" s="140"/>
      <c r="M236" s="140"/>
    </row>
    <row r="237" spans="1:13" ht="12.75">
      <c r="A237" s="144"/>
      <c r="B237" s="144"/>
      <c r="C237" s="144"/>
      <c r="D237" s="145"/>
      <c r="E237" s="145"/>
      <c r="F237" s="145"/>
      <c r="G237" s="145"/>
      <c r="H237" s="145"/>
      <c r="I237" s="145"/>
      <c r="J237" s="140"/>
      <c r="K237" s="140"/>
      <c r="L237" s="140"/>
      <c r="M237" s="140"/>
    </row>
    <row r="238" spans="1:13" ht="12.75">
      <c r="A238" s="144"/>
      <c r="B238" s="144"/>
      <c r="C238" s="144"/>
      <c r="D238" s="145"/>
      <c r="E238" s="145"/>
      <c r="F238" s="145"/>
      <c r="G238" s="145"/>
      <c r="H238" s="145"/>
      <c r="I238" s="145"/>
      <c r="J238" s="140"/>
      <c r="K238" s="140"/>
      <c r="L238" s="140"/>
      <c r="M238" s="140"/>
    </row>
    <row r="239" spans="1:13" ht="12.75">
      <c r="A239" s="144"/>
      <c r="B239" s="144"/>
      <c r="C239" s="144"/>
      <c r="D239" s="145"/>
      <c r="E239" s="145"/>
      <c r="F239" s="145"/>
      <c r="G239" s="145"/>
      <c r="H239" s="145"/>
      <c r="I239" s="145"/>
      <c r="J239" s="140"/>
      <c r="K239" s="140"/>
      <c r="L239" s="140"/>
      <c r="M239" s="140"/>
    </row>
    <row r="240" spans="1:13" ht="12.75">
      <c r="A240" s="144"/>
      <c r="B240" s="144"/>
      <c r="C240" s="144"/>
      <c r="D240" s="145"/>
      <c r="E240" s="145"/>
      <c r="F240" s="145"/>
      <c r="G240" s="145"/>
      <c r="H240" s="145"/>
      <c r="I240" s="145"/>
      <c r="J240" s="140"/>
      <c r="K240" s="140"/>
      <c r="L240" s="140"/>
      <c r="M240" s="140"/>
    </row>
    <row r="241" spans="1:13" ht="12.75">
      <c r="A241" s="144"/>
      <c r="B241" s="144"/>
      <c r="C241" s="144"/>
      <c r="D241" s="145"/>
      <c r="E241" s="145"/>
      <c r="F241" s="145"/>
      <c r="G241" s="145"/>
      <c r="H241" s="145"/>
      <c r="I241" s="145"/>
      <c r="J241" s="140"/>
      <c r="K241" s="140"/>
      <c r="L241" s="140"/>
      <c r="M241" s="140"/>
    </row>
    <row r="242" spans="1:13" ht="12.75">
      <c r="A242" s="144"/>
      <c r="B242" s="144"/>
      <c r="C242" s="144"/>
      <c r="D242" s="145"/>
      <c r="E242" s="145"/>
      <c r="F242" s="145"/>
      <c r="G242" s="145"/>
      <c r="H242" s="145"/>
      <c r="I242" s="145"/>
      <c r="J242" s="140"/>
      <c r="K242" s="140"/>
      <c r="L242" s="140"/>
      <c r="M242" s="140"/>
    </row>
    <row r="243" spans="1:13" ht="12.75">
      <c r="A243" s="144"/>
      <c r="B243" s="144"/>
      <c r="C243" s="144"/>
      <c r="D243" s="145"/>
      <c r="E243" s="145"/>
      <c r="F243" s="145"/>
      <c r="G243" s="145"/>
      <c r="H243" s="145"/>
      <c r="I243" s="145"/>
      <c r="J243" s="140"/>
      <c r="K243" s="140"/>
      <c r="L243" s="140"/>
      <c r="M243" s="140"/>
    </row>
    <row r="244" spans="1:13" ht="12.75">
      <c r="A244" s="144"/>
      <c r="B244" s="135"/>
      <c r="C244" s="135"/>
      <c r="D244" s="145"/>
      <c r="E244" s="145"/>
      <c r="F244" s="163"/>
      <c r="G244" s="163"/>
      <c r="H244" s="145"/>
      <c r="I244" s="145"/>
      <c r="J244" s="143"/>
      <c r="K244" s="143"/>
      <c r="L244" s="143"/>
      <c r="M244" s="143"/>
    </row>
    <row r="245" spans="1:13" ht="12.75">
      <c r="A245" s="144"/>
      <c r="B245" s="135"/>
      <c r="C245" s="135"/>
      <c r="D245" s="145"/>
      <c r="E245" s="145"/>
      <c r="F245" s="163"/>
      <c r="G245" s="163"/>
      <c r="H245" s="145"/>
      <c r="I245" s="145"/>
      <c r="J245" s="143"/>
      <c r="K245" s="143"/>
      <c r="L245" s="143"/>
      <c r="M245" s="143"/>
    </row>
    <row r="246" spans="1:13" ht="12.75">
      <c r="A246" s="144"/>
      <c r="B246" s="135"/>
      <c r="C246" s="135"/>
      <c r="D246" s="145"/>
      <c r="E246" s="145"/>
      <c r="F246" s="163"/>
      <c r="G246" s="163"/>
      <c r="H246" s="145"/>
      <c r="I246" s="145"/>
      <c r="J246" s="143"/>
      <c r="K246" s="143"/>
      <c r="L246" s="143"/>
      <c r="M246" s="143"/>
    </row>
    <row r="247" spans="1:13" ht="12.75">
      <c r="A247" s="144"/>
      <c r="B247" s="135"/>
      <c r="C247" s="135"/>
      <c r="D247" s="145"/>
      <c r="E247" s="145"/>
      <c r="F247" s="163"/>
      <c r="G247" s="163"/>
      <c r="H247" s="145"/>
      <c r="I247" s="145"/>
      <c r="J247" s="143"/>
      <c r="K247" s="143"/>
      <c r="L247" s="143"/>
      <c r="M247" s="143"/>
    </row>
    <row r="248" spans="1:13" ht="12.75">
      <c r="A248" s="135"/>
      <c r="B248" s="135"/>
      <c r="C248" s="135"/>
      <c r="D248" s="144"/>
      <c r="E248" s="144"/>
      <c r="F248" s="144"/>
      <c r="G248" s="144"/>
      <c r="H248" s="144"/>
      <c r="I248" s="144"/>
      <c r="J248" s="124"/>
      <c r="K248" s="124"/>
      <c r="L248" s="124"/>
      <c r="M248" s="124"/>
    </row>
    <row r="249" spans="1:13" ht="12.75">
      <c r="A249" s="144"/>
      <c r="B249" s="144"/>
      <c r="C249" s="144"/>
      <c r="D249" s="157"/>
      <c r="E249" s="157"/>
      <c r="F249" s="157"/>
      <c r="G249" s="157"/>
      <c r="H249" s="144"/>
      <c r="I249" s="144"/>
      <c r="J249" s="140"/>
      <c r="K249" s="140"/>
      <c r="L249" s="140"/>
      <c r="M249" s="140"/>
    </row>
    <row r="250" spans="1:13" ht="12.75">
      <c r="A250" s="144"/>
      <c r="B250" s="144"/>
      <c r="C250" s="144"/>
      <c r="D250" s="157"/>
      <c r="E250" s="157"/>
      <c r="F250" s="157"/>
      <c r="G250" s="157"/>
      <c r="H250" s="144"/>
      <c r="I250" s="144"/>
      <c r="J250" s="140"/>
      <c r="K250" s="140"/>
      <c r="L250" s="140"/>
      <c r="M250" s="140"/>
    </row>
    <row r="251" spans="1:13" ht="12.75">
      <c r="A251" s="144"/>
      <c r="B251" s="144"/>
      <c r="C251" s="144"/>
      <c r="D251" s="157"/>
      <c r="E251" s="157"/>
      <c r="F251" s="157"/>
      <c r="G251" s="157"/>
      <c r="H251" s="144"/>
      <c r="I251" s="144"/>
      <c r="J251" s="140"/>
      <c r="K251" s="140"/>
      <c r="L251" s="140"/>
      <c r="M251" s="140"/>
    </row>
    <row r="252" spans="1:13" ht="12.75">
      <c r="A252" s="144"/>
      <c r="B252" s="144"/>
      <c r="C252" s="144"/>
      <c r="D252" s="157"/>
      <c r="E252" s="157"/>
      <c r="F252" s="157"/>
      <c r="G252" s="157"/>
      <c r="H252" s="144"/>
      <c r="I252" s="144"/>
      <c r="J252" s="140"/>
      <c r="K252" s="140"/>
      <c r="L252" s="140"/>
      <c r="M252" s="140"/>
    </row>
    <row r="253" spans="1:13" ht="12.75">
      <c r="A253" s="144"/>
      <c r="B253" s="144"/>
      <c r="C253" s="144"/>
      <c r="D253" s="157"/>
      <c r="E253" s="157"/>
      <c r="F253" s="157"/>
      <c r="G253" s="157"/>
      <c r="H253" s="144"/>
      <c r="I253" s="144"/>
      <c r="J253" s="140"/>
      <c r="K253" s="140"/>
      <c r="L253" s="140"/>
      <c r="M253" s="140"/>
    </row>
    <row r="254" spans="1:13" ht="12.75">
      <c r="A254" s="144"/>
      <c r="B254" s="144"/>
      <c r="C254" s="144"/>
      <c r="D254" s="157"/>
      <c r="E254" s="157"/>
      <c r="F254" s="157"/>
      <c r="G254" s="157"/>
      <c r="H254" s="144"/>
      <c r="I254" s="144"/>
      <c r="J254" s="140"/>
      <c r="K254" s="140"/>
      <c r="L254" s="140"/>
      <c r="M254" s="140"/>
    </row>
    <row r="255" spans="1:13" ht="12.75">
      <c r="A255" s="144"/>
      <c r="B255" s="144"/>
      <c r="C255" s="144"/>
      <c r="D255" s="157"/>
      <c r="E255" s="157"/>
      <c r="F255" s="157"/>
      <c r="G255" s="157"/>
      <c r="H255" s="144"/>
      <c r="I255" s="144"/>
      <c r="J255" s="140"/>
      <c r="K255" s="140"/>
      <c r="L255" s="140"/>
      <c r="M255" s="140"/>
    </row>
    <row r="256" spans="1:13" ht="12.75">
      <c r="A256" s="144"/>
      <c r="B256" s="144"/>
      <c r="C256" s="144"/>
      <c r="D256" s="157"/>
      <c r="E256" s="157"/>
      <c r="F256" s="157"/>
      <c r="G256" s="157"/>
      <c r="H256" s="144"/>
      <c r="I256" s="144"/>
      <c r="J256" s="140"/>
      <c r="K256" s="140"/>
      <c r="L256" s="140"/>
      <c r="M256" s="140"/>
    </row>
    <row r="257" spans="1:13" ht="12.75">
      <c r="A257" s="144"/>
      <c r="B257" s="135"/>
      <c r="C257" s="135"/>
      <c r="D257" s="158"/>
      <c r="E257" s="158"/>
      <c r="F257" s="158"/>
      <c r="G257" s="158"/>
      <c r="H257" s="144"/>
      <c r="I257" s="144"/>
      <c r="J257" s="143"/>
      <c r="K257" s="143"/>
      <c r="L257" s="143"/>
      <c r="M257" s="143"/>
    </row>
    <row r="258" spans="1:13" ht="12.75">
      <c r="A258" s="144"/>
      <c r="B258" s="144"/>
      <c r="C258" s="144"/>
      <c r="D258" s="157"/>
      <c r="E258" s="157"/>
      <c r="F258" s="157"/>
      <c r="G258" s="157"/>
      <c r="H258" s="144"/>
      <c r="I258" s="144"/>
      <c r="J258" s="140"/>
      <c r="K258" s="140"/>
      <c r="L258" s="140"/>
      <c r="M258" s="140"/>
    </row>
    <row r="259" spans="1:13" ht="12.75">
      <c r="A259" s="144"/>
      <c r="B259" s="144"/>
      <c r="C259" s="144"/>
      <c r="D259" s="157"/>
      <c r="E259" s="157"/>
      <c r="F259" s="157"/>
      <c r="G259" s="157"/>
      <c r="H259" s="144"/>
      <c r="I259" s="144"/>
      <c r="J259" s="140"/>
      <c r="K259" s="140"/>
      <c r="L259" s="140"/>
      <c r="M259" s="140"/>
    </row>
    <row r="260" spans="1:13" ht="12.75">
      <c r="A260" s="144"/>
      <c r="B260" s="144"/>
      <c r="C260" s="144"/>
      <c r="D260" s="157"/>
      <c r="E260" s="157"/>
      <c r="F260" s="157"/>
      <c r="G260" s="157"/>
      <c r="H260" s="144"/>
      <c r="I260" s="144"/>
      <c r="J260" s="140"/>
      <c r="K260" s="140"/>
      <c r="L260" s="140"/>
      <c r="M260" s="140"/>
    </row>
    <row r="261" spans="1:13" ht="12.75">
      <c r="A261" s="144"/>
      <c r="B261" s="144"/>
      <c r="C261" s="144"/>
      <c r="D261" s="157"/>
      <c r="E261" s="157"/>
      <c r="F261" s="157"/>
      <c r="G261" s="157"/>
      <c r="H261" s="144"/>
      <c r="I261" s="144"/>
      <c r="J261" s="140"/>
      <c r="K261" s="140"/>
      <c r="L261" s="140"/>
      <c r="M261" s="140"/>
    </row>
    <row r="262" spans="1:13" ht="12.75">
      <c r="A262" s="144"/>
      <c r="B262" s="144"/>
      <c r="C262" s="144"/>
      <c r="D262" s="157"/>
      <c r="E262" s="157"/>
      <c r="F262" s="157"/>
      <c r="G262" s="157"/>
      <c r="H262" s="144"/>
      <c r="I262" s="144"/>
      <c r="J262" s="140"/>
      <c r="K262" s="140"/>
      <c r="L262" s="140"/>
      <c r="M262" s="140"/>
    </row>
    <row r="263" spans="1:13" ht="12.75">
      <c r="A263" s="144"/>
      <c r="B263" s="144"/>
      <c r="C263" s="144"/>
      <c r="D263" s="157"/>
      <c r="E263" s="157"/>
      <c r="F263" s="157"/>
      <c r="G263" s="157"/>
      <c r="H263" s="144"/>
      <c r="I263" s="144"/>
      <c r="J263" s="140"/>
      <c r="K263" s="140"/>
      <c r="L263" s="140"/>
      <c r="M263" s="140"/>
    </row>
    <row r="264" spans="1:13" ht="12.75">
      <c r="A264" s="144"/>
      <c r="B264" s="144"/>
      <c r="C264" s="144"/>
      <c r="D264" s="157"/>
      <c r="E264" s="157"/>
      <c r="F264" s="157"/>
      <c r="G264" s="157"/>
      <c r="H264" s="144"/>
      <c r="I264" s="144"/>
      <c r="J264" s="140"/>
      <c r="K264" s="140"/>
      <c r="L264" s="140"/>
      <c r="M264" s="140"/>
    </row>
    <row r="265" spans="1:13" ht="12.75">
      <c r="A265" s="144"/>
      <c r="B265" s="144"/>
      <c r="C265" s="144"/>
      <c r="D265" s="157"/>
      <c r="E265" s="157"/>
      <c r="F265" s="157"/>
      <c r="G265" s="157"/>
      <c r="H265" s="144"/>
      <c r="I265" s="144"/>
      <c r="J265" s="140"/>
      <c r="K265" s="140"/>
      <c r="L265" s="140"/>
      <c r="M265" s="140"/>
    </row>
    <row r="266" spans="1:13" ht="12.75">
      <c r="A266" s="144"/>
      <c r="B266" s="144"/>
      <c r="C266" s="144"/>
      <c r="D266" s="157"/>
      <c r="E266" s="157"/>
      <c r="F266" s="157"/>
      <c r="G266" s="157"/>
      <c r="H266" s="144"/>
      <c r="I266" s="144"/>
      <c r="J266" s="140"/>
      <c r="K266" s="140"/>
      <c r="L266" s="140"/>
      <c r="M266" s="140"/>
    </row>
    <row r="267" spans="1:13" ht="12.75">
      <c r="A267" s="144"/>
      <c r="B267" s="144"/>
      <c r="C267" s="144"/>
      <c r="D267" s="157"/>
      <c r="E267" s="157"/>
      <c r="F267" s="157"/>
      <c r="G267" s="157"/>
      <c r="H267" s="144"/>
      <c r="I267" s="144"/>
      <c r="J267" s="140"/>
      <c r="K267" s="140"/>
      <c r="L267" s="140"/>
      <c r="M267" s="140"/>
    </row>
    <row r="268" spans="1:13" ht="12.75">
      <c r="A268" s="144"/>
      <c r="B268" s="144"/>
      <c r="C268" s="144"/>
      <c r="D268" s="157"/>
      <c r="E268" s="157"/>
      <c r="F268" s="157"/>
      <c r="G268" s="157"/>
      <c r="H268" s="144"/>
      <c r="I268" s="144"/>
      <c r="J268" s="140"/>
      <c r="K268" s="140"/>
      <c r="L268" s="140"/>
      <c r="M268" s="140"/>
    </row>
    <row r="269" spans="1:13" ht="12.75">
      <c r="A269" s="144"/>
      <c r="B269" s="144"/>
      <c r="C269" s="144"/>
      <c r="D269" s="157"/>
      <c r="E269" s="157"/>
      <c r="F269" s="157"/>
      <c r="G269" s="157"/>
      <c r="H269" s="144"/>
      <c r="I269" s="144"/>
      <c r="J269" s="140"/>
      <c r="K269" s="140"/>
      <c r="L269" s="140"/>
      <c r="M269" s="140"/>
    </row>
    <row r="270" spans="1:13" ht="12.75">
      <c r="A270" s="144"/>
      <c r="B270" s="144"/>
      <c r="C270" s="144"/>
      <c r="D270" s="157"/>
      <c r="E270" s="157"/>
      <c r="F270" s="157"/>
      <c r="G270" s="157"/>
      <c r="H270" s="144"/>
      <c r="I270" s="144"/>
      <c r="J270" s="140"/>
      <c r="K270" s="140"/>
      <c r="L270" s="140"/>
      <c r="M270" s="140"/>
    </row>
    <row r="271" spans="1:13" ht="12.75">
      <c r="A271" s="144"/>
      <c r="B271" s="144"/>
      <c r="C271" s="144"/>
      <c r="D271" s="157"/>
      <c r="E271" s="157"/>
      <c r="F271" s="157"/>
      <c r="G271" s="157"/>
      <c r="H271" s="144"/>
      <c r="I271" s="144"/>
      <c r="J271" s="140"/>
      <c r="K271" s="140"/>
      <c r="L271" s="140"/>
      <c r="M271" s="140"/>
    </row>
    <row r="272" spans="1:13" ht="12.75">
      <c r="A272" s="144"/>
      <c r="B272" s="144"/>
      <c r="C272" s="144"/>
      <c r="D272" s="157"/>
      <c r="E272" s="157"/>
      <c r="F272" s="157"/>
      <c r="G272" s="157"/>
      <c r="H272" s="144"/>
      <c r="I272" s="144"/>
      <c r="J272" s="140"/>
      <c r="K272" s="140"/>
      <c r="L272" s="140"/>
      <c r="M272" s="140"/>
    </row>
    <row r="273" spans="1:13" ht="12.75">
      <c r="A273" s="144"/>
      <c r="B273" s="144"/>
      <c r="C273" s="144"/>
      <c r="D273" s="157"/>
      <c r="E273" s="157"/>
      <c r="F273" s="157"/>
      <c r="G273" s="157"/>
      <c r="H273" s="144"/>
      <c r="I273" s="144"/>
      <c r="J273" s="140"/>
      <c r="K273" s="140"/>
      <c r="L273" s="140"/>
      <c r="M273" s="140"/>
    </row>
    <row r="274" spans="1:13" ht="12.75">
      <c r="A274" s="144"/>
      <c r="B274" s="144"/>
      <c r="C274" s="144"/>
      <c r="D274" s="157"/>
      <c r="E274" s="157"/>
      <c r="F274" s="157"/>
      <c r="G274" s="157"/>
      <c r="H274" s="144"/>
      <c r="I274" s="144"/>
      <c r="J274" s="140"/>
      <c r="K274" s="140"/>
      <c r="L274" s="140"/>
      <c r="M274" s="140"/>
    </row>
    <row r="275" spans="1:13" ht="12.75">
      <c r="A275" s="144"/>
      <c r="B275" s="144"/>
      <c r="C275" s="144"/>
      <c r="D275" s="157"/>
      <c r="E275" s="157"/>
      <c r="F275" s="157"/>
      <c r="G275" s="157"/>
      <c r="H275" s="144"/>
      <c r="I275" s="144"/>
      <c r="J275" s="140"/>
      <c r="K275" s="140"/>
      <c r="L275" s="140"/>
      <c r="M275" s="140"/>
    </row>
    <row r="276" spans="1:13" ht="12.75">
      <c r="A276" s="144"/>
      <c r="B276" s="144"/>
      <c r="C276" s="144"/>
      <c r="D276" s="157"/>
      <c r="E276" s="157"/>
      <c r="F276" s="157"/>
      <c r="G276" s="157"/>
      <c r="H276" s="144"/>
      <c r="I276" s="144"/>
      <c r="J276" s="140"/>
      <c r="K276" s="140"/>
      <c r="L276" s="140"/>
      <c r="M276" s="140"/>
    </row>
    <row r="277" spans="1:13" ht="12.75">
      <c r="A277" s="144"/>
      <c r="B277" s="144"/>
      <c r="C277" s="144"/>
      <c r="D277" s="157"/>
      <c r="E277" s="157"/>
      <c r="F277" s="157"/>
      <c r="G277" s="157"/>
      <c r="H277" s="144"/>
      <c r="I277" s="144"/>
      <c r="J277" s="140"/>
      <c r="K277" s="140"/>
      <c r="L277" s="140"/>
      <c r="M277" s="140"/>
    </row>
    <row r="278" spans="1:13" ht="12.75">
      <c r="A278" s="144"/>
      <c r="B278" s="144"/>
      <c r="C278" s="144"/>
      <c r="D278" s="157"/>
      <c r="E278" s="157"/>
      <c r="F278" s="157"/>
      <c r="G278" s="157"/>
      <c r="H278" s="144"/>
      <c r="I278" s="144"/>
      <c r="J278" s="140"/>
      <c r="K278" s="140"/>
      <c r="L278" s="140"/>
      <c r="M278" s="140"/>
    </row>
    <row r="279" spans="1:13" ht="12.75">
      <c r="A279" s="144"/>
      <c r="B279" s="144"/>
      <c r="C279" s="144"/>
      <c r="D279" s="157"/>
      <c r="E279" s="157"/>
      <c r="F279" s="157"/>
      <c r="G279" s="157"/>
      <c r="H279" s="144"/>
      <c r="I279" s="144"/>
      <c r="J279" s="140"/>
      <c r="K279" s="140"/>
      <c r="L279" s="140"/>
      <c r="M279" s="140"/>
    </row>
    <row r="280" spans="1:13" ht="12.75">
      <c r="A280" s="144"/>
      <c r="B280" s="144"/>
      <c r="C280" s="144"/>
      <c r="D280" s="157"/>
      <c r="E280" s="157"/>
      <c r="F280" s="157"/>
      <c r="G280" s="157"/>
      <c r="H280" s="144"/>
      <c r="I280" s="144"/>
      <c r="J280" s="140"/>
      <c r="K280" s="140"/>
      <c r="L280" s="140"/>
      <c r="M280" s="140"/>
    </row>
    <row r="281" spans="1:13" ht="12.75">
      <c r="A281" s="144"/>
      <c r="B281" s="144"/>
      <c r="C281" s="144"/>
      <c r="D281" s="157"/>
      <c r="E281" s="157"/>
      <c r="F281" s="157"/>
      <c r="G281" s="157"/>
      <c r="H281" s="144"/>
      <c r="I281" s="144"/>
      <c r="J281" s="140"/>
      <c r="K281" s="140"/>
      <c r="L281" s="140"/>
      <c r="M281" s="140"/>
    </row>
    <row r="282" spans="1:13" ht="12.75">
      <c r="A282" s="144"/>
      <c r="B282" s="144"/>
      <c r="C282" s="144"/>
      <c r="D282" s="157"/>
      <c r="E282" s="157"/>
      <c r="F282" s="157"/>
      <c r="G282" s="157"/>
      <c r="H282" s="144"/>
      <c r="I282" s="144"/>
      <c r="J282" s="140"/>
      <c r="K282" s="140"/>
      <c r="L282" s="140"/>
      <c r="M282" s="140"/>
    </row>
    <row r="283" spans="1:13" ht="12.75">
      <c r="A283" s="144"/>
      <c r="B283" s="144"/>
      <c r="C283" s="144"/>
      <c r="D283" s="157"/>
      <c r="E283" s="157"/>
      <c r="F283" s="157"/>
      <c r="G283" s="157"/>
      <c r="H283" s="144"/>
      <c r="I283" s="144"/>
      <c r="J283" s="140"/>
      <c r="K283" s="140"/>
      <c r="L283" s="140"/>
      <c r="M283" s="140"/>
    </row>
    <row r="284" spans="1:13" ht="12.75">
      <c r="A284" s="144"/>
      <c r="B284" s="144"/>
      <c r="C284" s="144"/>
      <c r="D284" s="157"/>
      <c r="E284" s="157"/>
      <c r="F284" s="157"/>
      <c r="G284" s="157"/>
      <c r="H284" s="144"/>
      <c r="I284" s="144"/>
      <c r="J284" s="140"/>
      <c r="K284" s="140"/>
      <c r="L284" s="140"/>
      <c r="M284" s="140"/>
    </row>
    <row r="285" spans="1:13" ht="12.75">
      <c r="A285" s="144"/>
      <c r="B285" s="144"/>
      <c r="C285" s="144"/>
      <c r="D285" s="157"/>
      <c r="E285" s="157"/>
      <c r="F285" s="157"/>
      <c r="G285" s="157"/>
      <c r="H285" s="144"/>
      <c r="I285" s="144"/>
      <c r="J285" s="140"/>
      <c r="K285" s="140"/>
      <c r="L285" s="140"/>
      <c r="M285" s="140"/>
    </row>
    <row r="286" spans="1:13" ht="12.75">
      <c r="A286" s="144"/>
      <c r="B286" s="144"/>
      <c r="C286" s="144"/>
      <c r="D286" s="157"/>
      <c r="E286" s="157"/>
      <c r="F286" s="157"/>
      <c r="G286" s="157"/>
      <c r="H286" s="144"/>
      <c r="I286" s="144"/>
      <c r="J286" s="140"/>
      <c r="K286" s="140"/>
      <c r="L286" s="140"/>
      <c r="M286" s="140"/>
    </row>
    <row r="287" spans="1:13" ht="12.75">
      <c r="A287" s="144"/>
      <c r="B287" s="144"/>
      <c r="C287" s="144"/>
      <c r="D287" s="157"/>
      <c r="E287" s="157"/>
      <c r="F287" s="157"/>
      <c r="G287" s="157"/>
      <c r="H287" s="144"/>
      <c r="I287" s="144"/>
      <c r="J287" s="140"/>
      <c r="K287" s="140"/>
      <c r="L287" s="140"/>
      <c r="M287" s="140"/>
    </row>
    <row r="288" spans="1:13" ht="12.75">
      <c r="A288" s="144"/>
      <c r="B288" s="144"/>
      <c r="C288" s="144"/>
      <c r="D288" s="157"/>
      <c r="E288" s="157"/>
      <c r="F288" s="157"/>
      <c r="G288" s="157"/>
      <c r="H288" s="144"/>
      <c r="I288" s="144"/>
      <c r="J288" s="140"/>
      <c r="K288" s="140"/>
      <c r="L288" s="140"/>
      <c r="M288" s="140"/>
    </row>
    <row r="289" spans="1:13" ht="12.75">
      <c r="A289" s="144"/>
      <c r="B289" s="144"/>
      <c r="C289" s="144"/>
      <c r="D289" s="157"/>
      <c r="E289" s="157"/>
      <c r="F289" s="157"/>
      <c r="G289" s="157"/>
      <c r="H289" s="144"/>
      <c r="I289" s="144"/>
      <c r="J289" s="140"/>
      <c r="K289" s="140"/>
      <c r="L289" s="140"/>
      <c r="M289" s="140"/>
    </row>
    <row r="290" spans="1:13" ht="12.75">
      <c r="A290" s="144"/>
      <c r="B290" s="144"/>
      <c r="C290" s="144"/>
      <c r="D290" s="157"/>
      <c r="E290" s="157"/>
      <c r="F290" s="157"/>
      <c r="G290" s="157"/>
      <c r="H290" s="144"/>
      <c r="I290" s="144"/>
      <c r="J290" s="140"/>
      <c r="K290" s="140"/>
      <c r="L290" s="140"/>
      <c r="M290" s="140"/>
    </row>
    <row r="291" spans="1:13" ht="12.75">
      <c r="A291" s="144"/>
      <c r="B291" s="135"/>
      <c r="C291" s="135"/>
      <c r="D291" s="158"/>
      <c r="E291" s="158"/>
      <c r="F291" s="158"/>
      <c r="G291" s="158"/>
      <c r="H291" s="144"/>
      <c r="I291" s="144"/>
      <c r="J291" s="143"/>
      <c r="K291" s="143"/>
      <c r="L291" s="143"/>
      <c r="M291" s="143"/>
    </row>
    <row r="292" spans="1:13" ht="12.75">
      <c r="A292" s="135"/>
      <c r="B292" s="135"/>
      <c r="C292" s="135"/>
      <c r="D292" s="144"/>
      <c r="E292" s="144"/>
      <c r="F292" s="144"/>
      <c r="G292" s="144"/>
      <c r="H292" s="144"/>
      <c r="I292" s="144"/>
      <c r="J292" s="124"/>
      <c r="K292" s="124"/>
      <c r="L292" s="124"/>
      <c r="M292" s="124"/>
    </row>
    <row r="293" spans="1:13" ht="12.75">
      <c r="A293" s="144"/>
      <c r="B293" s="144"/>
      <c r="C293" s="144"/>
      <c r="D293" s="157"/>
      <c r="E293" s="157"/>
      <c r="F293" s="157"/>
      <c r="G293" s="157"/>
      <c r="H293" s="144"/>
      <c r="I293" s="144"/>
      <c r="J293" s="140"/>
      <c r="K293" s="140"/>
      <c r="L293" s="140"/>
      <c r="M293" s="140"/>
    </row>
    <row r="294" spans="1:13" ht="12.75">
      <c r="A294" s="144"/>
      <c r="B294" s="144"/>
      <c r="C294" s="144"/>
      <c r="D294" s="157"/>
      <c r="E294" s="157"/>
      <c r="F294" s="157"/>
      <c r="G294" s="157"/>
      <c r="H294" s="144"/>
      <c r="I294" s="144"/>
      <c r="J294" s="140"/>
      <c r="K294" s="140"/>
      <c r="L294" s="140"/>
      <c r="M294" s="140"/>
    </row>
    <row r="295" spans="1:13" ht="12.75">
      <c r="A295" s="144"/>
      <c r="B295" s="144"/>
      <c r="C295" s="144"/>
      <c r="D295" s="157"/>
      <c r="E295" s="157"/>
      <c r="F295" s="157"/>
      <c r="G295" s="157"/>
      <c r="H295" s="144"/>
      <c r="I295" s="144"/>
      <c r="J295" s="140"/>
      <c r="K295" s="140"/>
      <c r="L295" s="140"/>
      <c r="M295" s="140"/>
    </row>
    <row r="296" spans="1:13" ht="12.75">
      <c r="A296" s="144"/>
      <c r="B296" s="144"/>
      <c r="C296" s="144"/>
      <c r="D296" s="157"/>
      <c r="E296" s="157"/>
      <c r="F296" s="157"/>
      <c r="G296" s="157"/>
      <c r="H296" s="144"/>
      <c r="I296" s="144"/>
      <c r="J296" s="140"/>
      <c r="K296" s="140"/>
      <c r="L296" s="140"/>
      <c r="M296" s="140"/>
    </row>
    <row r="297" spans="1:13" ht="12.75">
      <c r="A297" s="144"/>
      <c r="B297" s="144"/>
      <c r="C297" s="144"/>
      <c r="D297" s="157"/>
      <c r="E297" s="157"/>
      <c r="F297" s="157"/>
      <c r="G297" s="157"/>
      <c r="H297" s="144"/>
      <c r="I297" s="144"/>
      <c r="J297" s="140"/>
      <c r="K297" s="140"/>
      <c r="L297" s="140"/>
      <c r="M297" s="140"/>
    </row>
    <row r="298" spans="1:13" ht="12.75">
      <c r="A298" s="144"/>
      <c r="B298" s="144"/>
      <c r="C298" s="144"/>
      <c r="D298" s="157"/>
      <c r="E298" s="157"/>
      <c r="F298" s="157"/>
      <c r="G298" s="157"/>
      <c r="H298" s="144"/>
      <c r="I298" s="144"/>
      <c r="J298" s="140"/>
      <c r="K298" s="140"/>
      <c r="L298" s="140"/>
      <c r="M298" s="140"/>
    </row>
    <row r="299" spans="1:13" ht="12.75">
      <c r="A299" s="144"/>
      <c r="B299" s="144"/>
      <c r="C299" s="144"/>
      <c r="D299" s="157"/>
      <c r="E299" s="157"/>
      <c r="F299" s="157"/>
      <c r="G299" s="157"/>
      <c r="H299" s="144"/>
      <c r="I299" s="144"/>
      <c r="J299" s="140"/>
      <c r="K299" s="140"/>
      <c r="L299" s="140"/>
      <c r="M299" s="140"/>
    </row>
    <row r="300" spans="1:13" ht="12.75">
      <c r="A300" s="144"/>
      <c r="B300" s="144"/>
      <c r="C300" s="144"/>
      <c r="D300" s="157"/>
      <c r="E300" s="157"/>
      <c r="F300" s="157"/>
      <c r="G300" s="157"/>
      <c r="H300" s="144"/>
      <c r="I300" s="144"/>
      <c r="J300" s="140"/>
      <c r="K300" s="140"/>
      <c r="L300" s="140"/>
      <c r="M300" s="140"/>
    </row>
    <row r="301" spans="1:13" ht="12.75">
      <c r="A301" s="144"/>
      <c r="B301" s="135"/>
      <c r="C301" s="135"/>
      <c r="D301" s="158"/>
      <c r="E301" s="158"/>
      <c r="F301" s="158"/>
      <c r="G301" s="158"/>
      <c r="H301" s="144"/>
      <c r="I301" s="144"/>
      <c r="J301" s="143"/>
      <c r="K301" s="143"/>
      <c r="L301" s="143"/>
      <c r="M301" s="143"/>
    </row>
    <row r="302" spans="1:13" ht="12.75">
      <c r="A302" s="135"/>
      <c r="B302" s="135"/>
      <c r="C302" s="135"/>
      <c r="D302" s="144"/>
      <c r="E302" s="144"/>
      <c r="F302" s="144"/>
      <c r="G302" s="144"/>
      <c r="H302" s="144"/>
      <c r="I302" s="144"/>
      <c r="J302" s="124"/>
      <c r="K302" s="124"/>
      <c r="L302" s="124"/>
      <c r="M302" s="124"/>
    </row>
    <row r="303" spans="1:13" ht="12.75">
      <c r="A303" s="144"/>
      <c r="B303" s="144"/>
      <c r="C303" s="144"/>
      <c r="D303" s="144"/>
      <c r="E303" s="144"/>
      <c r="F303" s="157"/>
      <c r="G303" s="157"/>
      <c r="H303" s="144"/>
      <c r="I303" s="144"/>
      <c r="J303" s="140"/>
      <c r="K303" s="140"/>
      <c r="L303" s="140"/>
      <c r="M303" s="140"/>
    </row>
    <row r="304" spans="1:13" ht="12.75">
      <c r="A304" s="144"/>
      <c r="B304" s="144"/>
      <c r="C304" s="144"/>
      <c r="D304" s="144"/>
      <c r="E304" s="144"/>
      <c r="F304" s="157"/>
      <c r="G304" s="157"/>
      <c r="H304" s="144"/>
      <c r="I304" s="144"/>
      <c r="J304" s="140"/>
      <c r="K304" s="140"/>
      <c r="L304" s="140"/>
      <c r="M304" s="140"/>
    </row>
    <row r="305" spans="1:13" ht="12.75">
      <c r="A305" s="144"/>
      <c r="B305" s="144"/>
      <c r="C305" s="144"/>
      <c r="D305" s="144"/>
      <c r="E305" s="144"/>
      <c r="F305" s="157"/>
      <c r="G305" s="157"/>
      <c r="H305" s="144"/>
      <c r="I305" s="144"/>
      <c r="J305" s="140"/>
      <c r="K305" s="140"/>
      <c r="L305" s="140"/>
      <c r="M305" s="140"/>
    </row>
    <row r="306" spans="1:13" ht="12.75">
      <c r="A306" s="144"/>
      <c r="B306" s="144"/>
      <c r="C306" s="144"/>
      <c r="D306" s="144"/>
      <c r="E306" s="144"/>
      <c r="F306" s="157"/>
      <c r="G306" s="157"/>
      <c r="H306" s="144"/>
      <c r="I306" s="144"/>
      <c r="J306" s="140"/>
      <c r="K306" s="140"/>
      <c r="L306" s="140"/>
      <c r="M306" s="140"/>
    </row>
    <row r="307" spans="1:13" ht="12.75">
      <c r="A307" s="144"/>
      <c r="B307" s="144"/>
      <c r="C307" s="144"/>
      <c r="D307" s="144"/>
      <c r="E307" s="144"/>
      <c r="F307" s="157"/>
      <c r="G307" s="157"/>
      <c r="H307" s="144"/>
      <c r="I307" s="144"/>
      <c r="J307" s="140"/>
      <c r="K307" s="140"/>
      <c r="L307" s="140"/>
      <c r="M307" s="140"/>
    </row>
    <row r="308" spans="1:13" ht="12.75">
      <c r="A308" s="144"/>
      <c r="B308" s="144"/>
      <c r="C308" s="144"/>
      <c r="D308" s="144"/>
      <c r="E308" s="144"/>
      <c r="F308" s="157"/>
      <c r="G308" s="157"/>
      <c r="H308" s="144"/>
      <c r="I308" s="144"/>
      <c r="J308" s="140"/>
      <c r="K308" s="140"/>
      <c r="L308" s="140"/>
      <c r="M308" s="140"/>
    </row>
    <row r="309" spans="1:13" ht="12.75">
      <c r="A309" s="144"/>
      <c r="B309" s="144"/>
      <c r="C309" s="144"/>
      <c r="D309" s="144"/>
      <c r="E309" s="144"/>
      <c r="F309" s="157"/>
      <c r="G309" s="157"/>
      <c r="H309" s="144"/>
      <c r="I309" s="144"/>
      <c r="J309" s="140"/>
      <c r="K309" s="140"/>
      <c r="L309" s="140"/>
      <c r="M309" s="140"/>
    </row>
    <row r="310" spans="1:13" ht="12.75">
      <c r="A310" s="144"/>
      <c r="B310" s="144"/>
      <c r="C310" s="144"/>
      <c r="D310" s="144"/>
      <c r="E310" s="144"/>
      <c r="F310" s="157"/>
      <c r="G310" s="157"/>
      <c r="H310" s="144"/>
      <c r="I310" s="144"/>
      <c r="J310" s="140"/>
      <c r="K310" s="140"/>
      <c r="L310" s="140"/>
      <c r="M310" s="140"/>
    </row>
    <row r="311" spans="1:13" ht="12.75">
      <c r="A311" s="144"/>
      <c r="B311" s="144"/>
      <c r="C311" s="144"/>
      <c r="D311" s="144"/>
      <c r="E311" s="144"/>
      <c r="F311" s="157"/>
      <c r="G311" s="157"/>
      <c r="H311" s="144"/>
      <c r="I311" s="144"/>
      <c r="J311" s="140"/>
      <c r="K311" s="140"/>
      <c r="L311" s="140"/>
      <c r="M311" s="140"/>
    </row>
    <row r="312" spans="1:13" ht="12.75">
      <c r="A312" s="144"/>
      <c r="B312" s="144"/>
      <c r="C312" s="144"/>
      <c r="D312" s="144"/>
      <c r="E312" s="144"/>
      <c r="F312" s="157"/>
      <c r="G312" s="157"/>
      <c r="H312" s="144"/>
      <c r="I312" s="144"/>
      <c r="J312" s="140"/>
      <c r="K312" s="140"/>
      <c r="L312" s="140"/>
      <c r="M312" s="140"/>
    </row>
    <row r="313" spans="1:13" ht="12.75">
      <c r="A313" s="144"/>
      <c r="B313" s="144"/>
      <c r="C313" s="144"/>
      <c r="D313" s="144"/>
      <c r="E313" s="144"/>
      <c r="F313" s="157"/>
      <c r="G313" s="157"/>
      <c r="H313" s="144"/>
      <c r="I313" s="144"/>
      <c r="J313" s="140"/>
      <c r="K313" s="140"/>
      <c r="L313" s="140"/>
      <c r="M313" s="140"/>
    </row>
    <row r="314" spans="1:13" ht="12.75">
      <c r="A314" s="144"/>
      <c r="B314" s="144"/>
      <c r="C314" s="144"/>
      <c r="D314" s="144"/>
      <c r="E314" s="144"/>
      <c r="F314" s="157"/>
      <c r="G314" s="157"/>
      <c r="H314" s="144"/>
      <c r="I314" s="144"/>
      <c r="J314" s="140"/>
      <c r="K314" s="140"/>
      <c r="L314" s="140"/>
      <c r="M314" s="140"/>
    </row>
    <row r="315" spans="1:13" ht="12.75">
      <c r="A315" s="144"/>
      <c r="B315" s="144"/>
      <c r="C315" s="144"/>
      <c r="D315" s="144"/>
      <c r="E315" s="144"/>
      <c r="F315" s="157"/>
      <c r="G315" s="157"/>
      <c r="H315" s="144"/>
      <c r="I315" s="144"/>
      <c r="J315" s="140"/>
      <c r="K315" s="140"/>
      <c r="L315" s="140"/>
      <c r="M315" s="140"/>
    </row>
    <row r="316" spans="1:13" ht="12.75">
      <c r="A316" s="144"/>
      <c r="B316" s="144"/>
      <c r="C316" s="144"/>
      <c r="D316" s="144"/>
      <c r="E316" s="144"/>
      <c r="F316" s="157"/>
      <c r="G316" s="157"/>
      <c r="H316" s="144"/>
      <c r="I316" s="144"/>
      <c r="J316" s="140"/>
      <c r="K316" s="140"/>
      <c r="L316" s="140"/>
      <c r="M316" s="140"/>
    </row>
    <row r="317" spans="1:13" ht="12.75">
      <c r="A317" s="144"/>
      <c r="B317" s="144"/>
      <c r="C317" s="144"/>
      <c r="D317" s="144"/>
      <c r="E317" s="144"/>
      <c r="F317" s="157"/>
      <c r="G317" s="157"/>
      <c r="H317" s="144"/>
      <c r="I317" s="144"/>
      <c r="J317" s="140"/>
      <c r="K317" s="140"/>
      <c r="L317" s="140"/>
      <c r="M317" s="140"/>
    </row>
    <row r="318" spans="1:13" ht="12.75">
      <c r="A318" s="144"/>
      <c r="B318" s="144"/>
      <c r="C318" s="144"/>
      <c r="D318" s="144"/>
      <c r="E318" s="144"/>
      <c r="F318" s="157"/>
      <c r="G318" s="157"/>
      <c r="H318" s="144"/>
      <c r="I318" s="144"/>
      <c r="J318" s="140"/>
      <c r="K318" s="140"/>
      <c r="L318" s="140"/>
      <c r="M318" s="140"/>
    </row>
    <row r="319" spans="1:13" ht="12.75">
      <c r="A319" s="144"/>
      <c r="B319" s="144"/>
      <c r="C319" s="144"/>
      <c r="D319" s="144"/>
      <c r="E319" s="144"/>
      <c r="F319" s="157"/>
      <c r="G319" s="157"/>
      <c r="H319" s="144"/>
      <c r="I319" s="144"/>
      <c r="J319" s="140"/>
      <c r="K319" s="140"/>
      <c r="L319" s="140"/>
      <c r="M319" s="140"/>
    </row>
    <row r="320" spans="1:13" ht="12.75">
      <c r="A320" s="144"/>
      <c r="B320" s="144"/>
      <c r="C320" s="144"/>
      <c r="D320" s="144"/>
      <c r="E320" s="144"/>
      <c r="F320" s="157"/>
      <c r="G320" s="157"/>
      <c r="H320" s="144"/>
      <c r="I320" s="144"/>
      <c r="J320" s="140"/>
      <c r="K320" s="140"/>
      <c r="L320" s="140"/>
      <c r="M320" s="140"/>
    </row>
    <row r="321" spans="1:13" ht="12.75">
      <c r="A321" s="144"/>
      <c r="B321" s="144"/>
      <c r="C321" s="144"/>
      <c r="D321" s="144"/>
      <c r="E321" s="144"/>
      <c r="F321" s="157"/>
      <c r="G321" s="157"/>
      <c r="H321" s="144"/>
      <c r="I321" s="144"/>
      <c r="J321" s="140"/>
      <c r="K321" s="140"/>
      <c r="L321" s="140"/>
      <c r="M321" s="140"/>
    </row>
    <row r="322" spans="1:13" ht="12.75">
      <c r="A322" s="144"/>
      <c r="B322" s="144"/>
      <c r="C322" s="144"/>
      <c r="D322" s="144"/>
      <c r="E322" s="144"/>
      <c r="F322" s="157"/>
      <c r="G322" s="157"/>
      <c r="H322" s="144"/>
      <c r="I322" s="144"/>
      <c r="J322" s="140"/>
      <c r="K322" s="140"/>
      <c r="L322" s="140"/>
      <c r="M322" s="140"/>
    </row>
    <row r="323" spans="1:13" ht="12.75">
      <c r="A323" s="144"/>
      <c r="B323" s="144"/>
      <c r="C323" s="144"/>
      <c r="D323" s="144"/>
      <c r="E323" s="144"/>
      <c r="F323" s="157"/>
      <c r="G323" s="157"/>
      <c r="H323" s="144"/>
      <c r="I323" s="144"/>
      <c r="J323" s="140"/>
      <c r="K323" s="140"/>
      <c r="L323" s="140"/>
      <c r="M323" s="140"/>
    </row>
    <row r="324" spans="1:13" ht="12.75">
      <c r="A324" s="144"/>
      <c r="B324" s="144"/>
      <c r="C324" s="144"/>
      <c r="D324" s="144"/>
      <c r="E324" s="144"/>
      <c r="F324" s="157"/>
      <c r="G324" s="157"/>
      <c r="H324" s="144"/>
      <c r="I324" s="144"/>
      <c r="J324" s="140"/>
      <c r="K324" s="140"/>
      <c r="L324" s="140"/>
      <c r="M324" s="140"/>
    </row>
    <row r="325" spans="1:13" ht="12.75">
      <c r="A325" s="144"/>
      <c r="B325" s="144"/>
      <c r="C325" s="144"/>
      <c r="D325" s="144"/>
      <c r="E325" s="144"/>
      <c r="F325" s="157"/>
      <c r="G325" s="157"/>
      <c r="H325" s="144"/>
      <c r="I325" s="144"/>
      <c r="J325" s="140"/>
      <c r="K325" s="140"/>
      <c r="L325" s="140"/>
      <c r="M325" s="140"/>
    </row>
    <row r="326" spans="1:13" ht="12.75">
      <c r="A326" s="144"/>
      <c r="B326" s="144"/>
      <c r="C326" s="144"/>
      <c r="D326" s="144"/>
      <c r="E326" s="144"/>
      <c r="F326" s="157"/>
      <c r="G326" s="157"/>
      <c r="H326" s="144"/>
      <c r="I326" s="144"/>
      <c r="J326" s="140"/>
      <c r="K326" s="140"/>
      <c r="L326" s="140"/>
      <c r="M326" s="140"/>
    </row>
    <row r="327" spans="1:13" ht="12.75">
      <c r="A327" s="144"/>
      <c r="B327" s="144"/>
      <c r="C327" s="144"/>
      <c r="D327" s="144"/>
      <c r="E327" s="144"/>
      <c r="F327" s="157"/>
      <c r="G327" s="157"/>
      <c r="H327" s="144"/>
      <c r="I327" s="144"/>
      <c r="J327" s="140"/>
      <c r="K327" s="140"/>
      <c r="L327" s="140"/>
      <c r="M327" s="140"/>
    </row>
    <row r="328" spans="1:13" ht="12.75">
      <c r="A328" s="144"/>
      <c r="B328" s="144"/>
      <c r="C328" s="144"/>
      <c r="D328" s="144"/>
      <c r="E328" s="144"/>
      <c r="F328" s="157"/>
      <c r="G328" s="140"/>
      <c r="H328" s="144"/>
      <c r="I328" s="144"/>
      <c r="J328" s="140"/>
      <c r="K328" s="140"/>
      <c r="L328" s="140"/>
      <c r="M328" s="140"/>
    </row>
    <row r="329" spans="1:13" ht="12.75">
      <c r="A329" s="144"/>
      <c r="B329" s="135"/>
      <c r="C329" s="135"/>
      <c r="D329" s="144"/>
      <c r="E329" s="144"/>
      <c r="F329" s="158"/>
      <c r="G329" s="158"/>
      <c r="H329" s="144"/>
      <c r="I329" s="144"/>
      <c r="J329" s="143"/>
      <c r="K329" s="143"/>
      <c r="L329" s="143"/>
      <c r="M329" s="143"/>
    </row>
    <row r="330" spans="1:13" ht="12.75">
      <c r="A330" s="135"/>
      <c r="B330" s="135"/>
      <c r="C330" s="135"/>
      <c r="D330" s="144"/>
      <c r="E330" s="144"/>
      <c r="F330" s="144"/>
      <c r="G330" s="144"/>
      <c r="H330" s="144"/>
      <c r="I330" s="144"/>
      <c r="J330" s="140"/>
      <c r="K330" s="140"/>
      <c r="L330" s="140"/>
      <c r="M330" s="140"/>
    </row>
    <row r="331" spans="1:13" ht="12.75">
      <c r="A331" s="144"/>
      <c r="B331" s="144"/>
      <c r="C331" s="144"/>
      <c r="D331" s="157"/>
      <c r="E331" s="157"/>
      <c r="F331" s="157"/>
      <c r="G331" s="157"/>
      <c r="H331" s="157"/>
      <c r="I331" s="157"/>
      <c r="J331" s="140"/>
      <c r="K331" s="140"/>
      <c r="L331" s="140"/>
      <c r="M331" s="140"/>
    </row>
    <row r="332" spans="1:13" ht="12.75">
      <c r="A332" s="144"/>
      <c r="B332" s="144"/>
      <c r="C332" s="144"/>
      <c r="D332" s="157"/>
      <c r="E332" s="157"/>
      <c r="F332" s="157"/>
      <c r="G332" s="157"/>
      <c r="H332" s="157"/>
      <c r="I332" s="157"/>
      <c r="J332" s="140"/>
      <c r="K332" s="140"/>
      <c r="L332" s="140"/>
      <c r="M332" s="140"/>
    </row>
    <row r="333" spans="1:13" ht="12.75">
      <c r="A333" s="135"/>
      <c r="B333" s="144"/>
      <c r="C333" s="144"/>
      <c r="D333" s="157"/>
      <c r="E333" s="157"/>
      <c r="F333" s="157"/>
      <c r="G333" s="157"/>
      <c r="H333" s="157"/>
      <c r="I333" s="157"/>
      <c r="J333" s="140"/>
      <c r="K333" s="140"/>
      <c r="L333" s="140"/>
      <c r="M333" s="140"/>
    </row>
    <row r="334" spans="1:13" ht="12.75">
      <c r="A334" s="144"/>
      <c r="B334" s="144"/>
      <c r="C334" s="144"/>
      <c r="D334" s="157"/>
      <c r="E334" s="157"/>
      <c r="F334" s="157"/>
      <c r="G334" s="157"/>
      <c r="H334" s="157"/>
      <c r="I334" s="157"/>
      <c r="J334" s="140"/>
      <c r="K334" s="140"/>
      <c r="L334" s="140"/>
      <c r="M334" s="140"/>
    </row>
    <row r="335" spans="1:13" ht="12.75">
      <c r="A335" s="144"/>
      <c r="B335" s="135"/>
      <c r="C335" s="135"/>
      <c r="D335" s="158"/>
      <c r="E335" s="158"/>
      <c r="F335" s="158"/>
      <c r="G335" s="158"/>
      <c r="H335" s="158"/>
      <c r="I335" s="158"/>
      <c r="J335" s="143"/>
      <c r="K335" s="143"/>
      <c r="L335" s="143"/>
      <c r="M335" s="143"/>
    </row>
    <row r="336" spans="1:13" ht="12.75">
      <c r="A336" s="135"/>
      <c r="B336" s="135"/>
      <c r="C336" s="135"/>
      <c r="D336" s="144"/>
      <c r="E336" s="144"/>
      <c r="F336" s="144"/>
      <c r="G336" s="144"/>
      <c r="H336" s="144"/>
      <c r="I336" s="144"/>
      <c r="J336" s="140"/>
      <c r="K336" s="140"/>
      <c r="L336" s="140"/>
      <c r="M336" s="140"/>
    </row>
    <row r="337" spans="1:13" ht="12.75">
      <c r="A337" s="144"/>
      <c r="B337" s="144"/>
      <c r="C337" s="144"/>
      <c r="D337" s="144"/>
      <c r="E337" s="144"/>
      <c r="F337" s="157"/>
      <c r="G337" s="157"/>
      <c r="H337" s="144"/>
      <c r="I337" s="144"/>
      <c r="J337" s="140"/>
      <c r="K337" s="140"/>
      <c r="L337" s="140"/>
      <c r="M337" s="140"/>
    </row>
    <row r="338" spans="1:13" ht="12.75">
      <c r="A338" s="144"/>
      <c r="B338" s="144"/>
      <c r="C338" s="144"/>
      <c r="D338" s="144"/>
      <c r="E338" s="144"/>
      <c r="F338" s="157"/>
      <c r="G338" s="157"/>
      <c r="H338" s="144"/>
      <c r="I338" s="144"/>
      <c r="J338" s="140"/>
      <c r="K338" s="140"/>
      <c r="L338" s="140"/>
      <c r="M338" s="140"/>
    </row>
    <row r="339" spans="1:13" ht="12.75">
      <c r="A339" s="144"/>
      <c r="B339" s="144"/>
      <c r="C339" s="144"/>
      <c r="D339" s="144"/>
      <c r="E339" s="144"/>
      <c r="F339" s="157"/>
      <c r="G339" s="157"/>
      <c r="H339" s="144"/>
      <c r="I339" s="144"/>
      <c r="J339" s="140"/>
      <c r="K339" s="140"/>
      <c r="L339" s="140"/>
      <c r="M339" s="140"/>
    </row>
    <row r="340" spans="1:13" ht="12.75">
      <c r="A340" s="144"/>
      <c r="B340" s="144"/>
      <c r="C340" s="144"/>
      <c r="D340" s="144"/>
      <c r="E340" s="144"/>
      <c r="F340" s="157"/>
      <c r="G340" s="157"/>
      <c r="H340" s="144"/>
      <c r="I340" s="144"/>
      <c r="J340" s="140"/>
      <c r="K340" s="140"/>
      <c r="L340" s="140"/>
      <c r="M340" s="140"/>
    </row>
    <row r="341" spans="1:13" ht="12.75">
      <c r="A341" s="144"/>
      <c r="B341" s="144"/>
      <c r="C341" s="144"/>
      <c r="D341" s="144"/>
      <c r="E341" s="144"/>
      <c r="F341" s="157"/>
      <c r="G341" s="157"/>
      <c r="H341" s="144"/>
      <c r="I341" s="144"/>
      <c r="J341" s="140"/>
      <c r="K341" s="140"/>
      <c r="L341" s="140"/>
      <c r="M341" s="140"/>
    </row>
    <row r="342" spans="1:13" ht="12.75">
      <c r="A342" s="144"/>
      <c r="B342" s="144"/>
      <c r="C342" s="144"/>
      <c r="D342" s="144"/>
      <c r="E342" s="144"/>
      <c r="F342" s="157"/>
      <c r="G342" s="157"/>
      <c r="H342" s="144"/>
      <c r="I342" s="144"/>
      <c r="J342" s="140"/>
      <c r="K342" s="140"/>
      <c r="L342" s="140"/>
      <c r="M342" s="140"/>
    </row>
    <row r="343" spans="1:13" ht="12.75">
      <c r="A343" s="144"/>
      <c r="B343" s="144"/>
      <c r="C343" s="144"/>
      <c r="D343" s="144"/>
      <c r="E343" s="144"/>
      <c r="F343" s="157"/>
      <c r="G343" s="157"/>
      <c r="H343" s="144"/>
      <c r="I343" s="144"/>
      <c r="J343" s="140"/>
      <c r="K343" s="140"/>
      <c r="L343" s="140"/>
      <c r="M343" s="140"/>
    </row>
    <row r="344" spans="1:13" ht="12.75">
      <c r="A344" s="144"/>
      <c r="B344" s="144"/>
      <c r="C344" s="144"/>
      <c r="D344" s="144"/>
      <c r="E344" s="144"/>
      <c r="F344" s="157"/>
      <c r="G344" s="157"/>
      <c r="H344" s="144"/>
      <c r="I344" s="144"/>
      <c r="J344" s="140"/>
      <c r="K344" s="140"/>
      <c r="L344" s="140"/>
      <c r="M344" s="140"/>
    </row>
    <row r="345" spans="1:13" ht="12.75">
      <c r="A345" s="144"/>
      <c r="B345" s="144"/>
      <c r="C345" s="144"/>
      <c r="D345" s="144"/>
      <c r="E345" s="144"/>
      <c r="F345" s="157"/>
      <c r="G345" s="157"/>
      <c r="H345" s="144"/>
      <c r="I345" s="144"/>
      <c r="J345" s="140"/>
      <c r="K345" s="140"/>
      <c r="L345" s="140"/>
      <c r="M345" s="140"/>
    </row>
    <row r="346" spans="1:13" ht="12.75">
      <c r="A346" s="144"/>
      <c r="B346" s="144"/>
      <c r="C346" s="144"/>
      <c r="D346" s="144"/>
      <c r="E346" s="144"/>
      <c r="F346" s="157"/>
      <c r="G346" s="157"/>
      <c r="H346" s="144"/>
      <c r="I346" s="144"/>
      <c r="J346" s="140"/>
      <c r="K346" s="140"/>
      <c r="L346" s="140"/>
      <c r="M346" s="140"/>
    </row>
    <row r="347" spans="1:13" ht="12.75">
      <c r="A347" s="144"/>
      <c r="B347" s="144"/>
      <c r="C347" s="144"/>
      <c r="D347" s="144"/>
      <c r="E347" s="144"/>
      <c r="F347" s="157"/>
      <c r="G347" s="157"/>
      <c r="H347" s="144"/>
      <c r="I347" s="144"/>
      <c r="J347" s="140"/>
      <c r="K347" s="140"/>
      <c r="L347" s="140"/>
      <c r="M347" s="140"/>
    </row>
    <row r="348" spans="1:13" ht="12.75">
      <c r="A348" s="144"/>
      <c r="B348" s="144"/>
      <c r="C348" s="144"/>
      <c r="D348" s="144"/>
      <c r="E348" s="144"/>
      <c r="F348" s="157"/>
      <c r="G348" s="157"/>
      <c r="H348" s="144"/>
      <c r="I348" s="144"/>
      <c r="J348" s="140"/>
      <c r="K348" s="140"/>
      <c r="L348" s="140"/>
      <c r="M348" s="140"/>
    </row>
    <row r="349" spans="1:13" ht="12.75">
      <c r="A349" s="144"/>
      <c r="B349" s="144"/>
      <c r="C349" s="144"/>
      <c r="D349" s="144"/>
      <c r="E349" s="144"/>
      <c r="F349" s="157"/>
      <c r="G349" s="157"/>
      <c r="H349" s="144"/>
      <c r="I349" s="144"/>
      <c r="J349" s="140"/>
      <c r="K349" s="140"/>
      <c r="L349" s="140"/>
      <c r="M349" s="140"/>
    </row>
    <row r="350" spans="1:13" ht="12.75">
      <c r="A350" s="144"/>
      <c r="B350" s="144"/>
      <c r="C350" s="144"/>
      <c r="D350" s="144"/>
      <c r="E350" s="144"/>
      <c r="F350" s="157"/>
      <c r="G350" s="157"/>
      <c r="H350" s="144"/>
      <c r="I350" s="144"/>
      <c r="J350" s="140"/>
      <c r="K350" s="140"/>
      <c r="L350" s="140"/>
      <c r="M350" s="140"/>
    </row>
    <row r="351" spans="1:13" ht="12.75">
      <c r="A351" s="144"/>
      <c r="B351" s="144"/>
      <c r="C351" s="144"/>
      <c r="D351" s="144"/>
      <c r="E351" s="144"/>
      <c r="F351" s="157"/>
      <c r="G351" s="157"/>
      <c r="H351" s="144"/>
      <c r="I351" s="144"/>
      <c r="J351" s="140"/>
      <c r="K351" s="140"/>
      <c r="L351" s="140"/>
      <c r="M351" s="140"/>
    </row>
    <row r="352" spans="1:13" ht="12.75">
      <c r="A352" s="144"/>
      <c r="B352" s="144"/>
      <c r="C352" s="144"/>
      <c r="D352" s="144"/>
      <c r="E352" s="144"/>
      <c r="F352" s="157"/>
      <c r="G352" s="157"/>
      <c r="H352" s="144"/>
      <c r="I352" s="144"/>
      <c r="J352" s="140"/>
      <c r="K352" s="140"/>
      <c r="L352" s="140"/>
      <c r="M352" s="140"/>
    </row>
    <row r="353" spans="1:13" ht="12.75">
      <c r="A353" s="144"/>
      <c r="B353" s="144"/>
      <c r="C353" s="144"/>
      <c r="D353" s="144"/>
      <c r="E353" s="144"/>
      <c r="F353" s="157"/>
      <c r="G353" s="157"/>
      <c r="H353" s="144"/>
      <c r="I353" s="144"/>
      <c r="J353" s="140"/>
      <c r="K353" s="140"/>
      <c r="L353" s="140"/>
      <c r="M353" s="140"/>
    </row>
    <row r="354" spans="1:13" ht="12.75">
      <c r="A354" s="144"/>
      <c r="B354" s="144"/>
      <c r="C354" s="144"/>
      <c r="D354" s="144"/>
      <c r="E354" s="144"/>
      <c r="F354" s="157"/>
      <c r="G354" s="157"/>
      <c r="H354" s="144"/>
      <c r="I354" s="144"/>
      <c r="J354" s="140"/>
      <c r="K354" s="140"/>
      <c r="L354" s="140"/>
      <c r="M354" s="140"/>
    </row>
    <row r="355" spans="1:13" ht="12.75">
      <c r="A355" s="144"/>
      <c r="B355" s="144"/>
      <c r="C355" s="144"/>
      <c r="D355" s="144"/>
      <c r="E355" s="144"/>
      <c r="F355" s="157"/>
      <c r="G355" s="157"/>
      <c r="H355" s="144"/>
      <c r="I355" s="144"/>
      <c r="J355" s="140"/>
      <c r="K355" s="140"/>
      <c r="L355" s="140"/>
      <c r="M355" s="140"/>
    </row>
    <row r="356" spans="1:13" ht="12.75">
      <c r="A356" s="144"/>
      <c r="B356" s="144"/>
      <c r="C356" s="144"/>
      <c r="D356" s="144"/>
      <c r="E356" s="144"/>
      <c r="F356" s="157"/>
      <c r="G356" s="157"/>
      <c r="H356" s="144"/>
      <c r="I356" s="144"/>
      <c r="J356" s="140"/>
      <c r="K356" s="140"/>
      <c r="L356" s="140"/>
      <c r="M356" s="140"/>
    </row>
    <row r="357" spans="1:13" ht="12.75">
      <c r="A357" s="144"/>
      <c r="B357" s="144"/>
      <c r="C357" s="144"/>
      <c r="D357" s="144"/>
      <c r="E357" s="144"/>
      <c r="F357" s="157"/>
      <c r="G357" s="157"/>
      <c r="H357" s="144"/>
      <c r="I357" s="144"/>
      <c r="J357" s="140"/>
      <c r="K357" s="140"/>
      <c r="L357" s="140"/>
      <c r="M357" s="140"/>
    </row>
    <row r="358" spans="1:13" ht="12.75">
      <c r="A358" s="144"/>
      <c r="B358" s="144"/>
      <c r="C358" s="144"/>
      <c r="D358" s="144"/>
      <c r="E358" s="144"/>
      <c r="F358" s="157"/>
      <c r="G358" s="157"/>
      <c r="H358" s="144"/>
      <c r="I358" s="144"/>
      <c r="J358" s="140"/>
      <c r="K358" s="140"/>
      <c r="L358" s="140"/>
      <c r="M358" s="140"/>
    </row>
    <row r="359" spans="1:13" ht="12.75">
      <c r="A359" s="144"/>
      <c r="B359" s="144"/>
      <c r="C359" s="144"/>
      <c r="D359" s="144"/>
      <c r="E359" s="144"/>
      <c r="F359" s="157"/>
      <c r="G359" s="157"/>
      <c r="H359" s="144"/>
      <c r="I359" s="144"/>
      <c r="J359" s="140"/>
      <c r="K359" s="140"/>
      <c r="L359" s="140"/>
      <c r="M359" s="140"/>
    </row>
    <row r="360" spans="1:13" ht="12.75">
      <c r="A360" s="144"/>
      <c r="B360" s="144"/>
      <c r="C360" s="144"/>
      <c r="D360" s="144"/>
      <c r="E360" s="144"/>
      <c r="F360" s="157"/>
      <c r="G360" s="157"/>
      <c r="H360" s="144"/>
      <c r="I360" s="144"/>
      <c r="J360" s="140"/>
      <c r="K360" s="140"/>
      <c r="L360" s="140"/>
      <c r="M360" s="140"/>
    </row>
    <row r="361" spans="1:13" ht="12.75">
      <c r="A361" s="144"/>
      <c r="B361" s="144"/>
      <c r="C361" s="144"/>
      <c r="D361" s="144"/>
      <c r="E361" s="144"/>
      <c r="F361" s="157"/>
      <c r="G361" s="157"/>
      <c r="H361" s="144"/>
      <c r="I361" s="144"/>
      <c r="J361" s="140"/>
      <c r="K361" s="140"/>
      <c r="L361" s="140"/>
      <c r="M361" s="140"/>
    </row>
    <row r="362" spans="1:13" ht="12.75">
      <c r="A362" s="144"/>
      <c r="B362" s="144"/>
      <c r="C362" s="144"/>
      <c r="D362" s="144"/>
      <c r="E362" s="144"/>
      <c r="F362" s="157"/>
      <c r="G362" s="157"/>
      <c r="H362" s="144"/>
      <c r="I362" s="144"/>
      <c r="J362" s="140"/>
      <c r="K362" s="140"/>
      <c r="L362" s="140"/>
      <c r="M362" s="140"/>
    </row>
    <row r="363" spans="1:13" ht="12.75">
      <c r="A363" s="144"/>
      <c r="B363" s="144"/>
      <c r="C363" s="144"/>
      <c r="D363" s="144"/>
      <c r="E363" s="144"/>
      <c r="F363" s="157"/>
      <c r="G363" s="157"/>
      <c r="H363" s="144"/>
      <c r="I363" s="144"/>
      <c r="J363" s="140"/>
      <c r="K363" s="140"/>
      <c r="L363" s="140"/>
      <c r="M363" s="140"/>
    </row>
    <row r="364" spans="1:13" ht="12.75">
      <c r="A364" s="144"/>
      <c r="B364" s="144"/>
      <c r="C364" s="144"/>
      <c r="D364" s="144"/>
      <c r="E364" s="144"/>
      <c r="F364" s="157"/>
      <c r="G364" s="157"/>
      <c r="H364" s="144"/>
      <c r="I364" s="144"/>
      <c r="J364" s="140"/>
      <c r="K364" s="140"/>
      <c r="L364" s="140"/>
      <c r="M364" s="140"/>
    </row>
    <row r="365" spans="1:13" ht="12.75">
      <c r="A365" s="144"/>
      <c r="B365" s="144"/>
      <c r="C365" s="144"/>
      <c r="D365" s="144"/>
      <c r="E365" s="144"/>
      <c r="F365" s="157"/>
      <c r="G365" s="157"/>
      <c r="H365" s="144"/>
      <c r="I365" s="144"/>
      <c r="J365" s="140"/>
      <c r="K365" s="140"/>
      <c r="L365" s="140"/>
      <c r="M365" s="140"/>
    </row>
    <row r="366" spans="1:13" ht="12.75">
      <c r="A366" s="144"/>
      <c r="B366" s="144"/>
      <c r="C366" s="144"/>
      <c r="D366" s="144"/>
      <c r="E366" s="144"/>
      <c r="F366" s="157"/>
      <c r="G366" s="157"/>
      <c r="H366" s="144"/>
      <c r="I366" s="144"/>
      <c r="J366" s="140"/>
      <c r="K366" s="140"/>
      <c r="L366" s="140"/>
      <c r="M366" s="140"/>
    </row>
    <row r="367" spans="1:13" ht="12.75">
      <c r="A367" s="144"/>
      <c r="B367" s="144"/>
      <c r="C367" s="144"/>
      <c r="D367" s="144"/>
      <c r="E367" s="144"/>
      <c r="F367" s="157"/>
      <c r="G367" s="157"/>
      <c r="H367" s="144"/>
      <c r="I367" s="144"/>
      <c r="J367" s="140"/>
      <c r="K367" s="140"/>
      <c r="L367" s="140"/>
      <c r="M367" s="140"/>
    </row>
    <row r="368" spans="1:13" ht="12.75">
      <c r="A368" s="144"/>
      <c r="B368" s="144"/>
      <c r="C368" s="144"/>
      <c r="D368" s="144"/>
      <c r="E368" s="144"/>
      <c r="F368" s="157"/>
      <c r="G368" s="157"/>
      <c r="H368" s="144"/>
      <c r="I368" s="144"/>
      <c r="J368" s="140"/>
      <c r="K368" s="140"/>
      <c r="L368" s="140"/>
      <c r="M368" s="140"/>
    </row>
    <row r="369" spans="1:13" ht="12.75">
      <c r="A369" s="144"/>
      <c r="B369" s="144"/>
      <c r="C369" s="144"/>
      <c r="D369" s="144"/>
      <c r="E369" s="144"/>
      <c r="F369" s="157"/>
      <c r="G369" s="157"/>
      <c r="H369" s="144"/>
      <c r="I369" s="144"/>
      <c r="J369" s="140"/>
      <c r="K369" s="140"/>
      <c r="L369" s="140"/>
      <c r="M369" s="140"/>
    </row>
    <row r="370" spans="1:13" ht="12.75">
      <c r="A370" s="144"/>
      <c r="B370" s="135"/>
      <c r="C370" s="135"/>
      <c r="D370" s="144"/>
      <c r="E370" s="144"/>
      <c r="F370" s="158"/>
      <c r="G370" s="158"/>
      <c r="H370" s="144"/>
      <c r="I370" s="144"/>
      <c r="J370" s="143"/>
      <c r="K370" s="143"/>
      <c r="L370" s="143"/>
      <c r="M370" s="143"/>
    </row>
    <row r="371" spans="1:13" ht="12.75">
      <c r="A371" s="135"/>
      <c r="B371" s="135"/>
      <c r="C371" s="135"/>
      <c r="D371" s="144"/>
      <c r="E371" s="144"/>
      <c r="F371" s="144"/>
      <c r="G371" s="144"/>
      <c r="H371" s="144"/>
      <c r="I371" s="144"/>
      <c r="J371" s="124"/>
      <c r="K371" s="124"/>
      <c r="L371" s="124"/>
      <c r="M371" s="124"/>
    </row>
    <row r="372" spans="1:13" ht="12.75">
      <c r="A372" s="144"/>
      <c r="B372" s="144"/>
      <c r="C372" s="144"/>
      <c r="D372" s="157"/>
      <c r="E372" s="157"/>
      <c r="F372" s="157"/>
      <c r="G372" s="157"/>
      <c r="H372" s="144"/>
      <c r="I372" s="144"/>
      <c r="J372" s="140"/>
      <c r="K372" s="140"/>
      <c r="L372" s="140"/>
      <c r="M372" s="140"/>
    </row>
    <row r="373" spans="1:13" ht="12.75">
      <c r="A373" s="144"/>
      <c r="B373" s="144"/>
      <c r="C373" s="144"/>
      <c r="D373" s="157"/>
      <c r="E373" s="157"/>
      <c r="F373" s="157"/>
      <c r="G373" s="157"/>
      <c r="H373" s="144"/>
      <c r="I373" s="144"/>
      <c r="J373" s="140"/>
      <c r="K373" s="140"/>
      <c r="L373" s="140"/>
      <c r="M373" s="140"/>
    </row>
    <row r="374" spans="1:13" ht="12.75">
      <c r="A374" s="144"/>
      <c r="B374" s="144"/>
      <c r="C374" s="144"/>
      <c r="D374" s="157"/>
      <c r="E374" s="157"/>
      <c r="F374" s="157"/>
      <c r="G374" s="157"/>
      <c r="H374" s="144"/>
      <c r="I374" s="144"/>
      <c r="J374" s="140"/>
      <c r="K374" s="140"/>
      <c r="L374" s="140"/>
      <c r="M374" s="140"/>
    </row>
    <row r="375" spans="1:13" ht="12.75">
      <c r="A375" s="144"/>
      <c r="B375" s="135"/>
      <c r="C375" s="135"/>
      <c r="D375" s="158"/>
      <c r="E375" s="158"/>
      <c r="F375" s="158"/>
      <c r="G375" s="158"/>
      <c r="H375" s="144"/>
      <c r="I375" s="144"/>
      <c r="J375" s="143"/>
      <c r="K375" s="143"/>
      <c r="L375" s="143"/>
      <c r="M375" s="143"/>
    </row>
    <row r="376" spans="1:13" ht="12.75">
      <c r="A376" s="134"/>
      <c r="B376" s="135"/>
      <c r="C376" s="135"/>
      <c r="D376" s="136"/>
      <c r="E376" s="136"/>
      <c r="F376" s="136"/>
      <c r="G376" s="136"/>
      <c r="H376" s="136"/>
      <c r="I376" s="136"/>
      <c r="J376" s="124"/>
      <c r="K376" s="124"/>
      <c r="L376" s="124"/>
      <c r="M376" s="124"/>
    </row>
    <row r="377" spans="1:13" ht="12.75">
      <c r="A377" s="138"/>
      <c r="B377" s="139"/>
      <c r="C377" s="139"/>
      <c r="D377" s="137"/>
      <c r="E377" s="137"/>
      <c r="F377" s="137"/>
      <c r="G377" s="137"/>
      <c r="H377" s="137"/>
      <c r="I377" s="137"/>
      <c r="J377" s="140"/>
      <c r="K377" s="140"/>
      <c r="L377" s="140"/>
      <c r="M377" s="140"/>
    </row>
    <row r="378" spans="1:13" ht="12.75">
      <c r="A378" s="138"/>
      <c r="B378" s="135"/>
      <c r="C378" s="135"/>
      <c r="D378" s="137"/>
      <c r="E378" s="137"/>
      <c r="F378" s="137"/>
      <c r="G378" s="137"/>
      <c r="H378" s="137"/>
      <c r="I378" s="137"/>
      <c r="J378" s="124"/>
      <c r="K378" s="124"/>
      <c r="L378" s="124"/>
      <c r="M378" s="124"/>
    </row>
    <row r="379" spans="1:13" ht="12.75">
      <c r="A379" s="138"/>
      <c r="B379" s="139"/>
      <c r="C379" s="139"/>
      <c r="D379" s="137"/>
      <c r="E379" s="137"/>
      <c r="F379" s="137"/>
      <c r="G379" s="137"/>
      <c r="H379" s="137"/>
      <c r="I379" s="137"/>
      <c r="J379" s="140"/>
      <c r="K379" s="140"/>
      <c r="L379" s="140"/>
      <c r="M379" s="140"/>
    </row>
    <row r="380" spans="1:13" ht="12.75">
      <c r="A380" s="136"/>
      <c r="B380" s="139"/>
      <c r="C380" s="139"/>
      <c r="D380" s="137"/>
      <c r="E380" s="137"/>
      <c r="F380" s="137"/>
      <c r="G380" s="137"/>
      <c r="H380" s="137"/>
      <c r="I380" s="137"/>
      <c r="J380" s="140"/>
      <c r="K380" s="140"/>
      <c r="L380" s="140"/>
      <c r="M380" s="140"/>
    </row>
    <row r="381" spans="1:13" ht="12.75">
      <c r="A381" s="136"/>
      <c r="B381" s="141"/>
      <c r="C381" s="141"/>
      <c r="D381" s="142"/>
      <c r="E381" s="142"/>
      <c r="F381" s="142"/>
      <c r="G381" s="142"/>
      <c r="H381" s="142"/>
      <c r="I381" s="142"/>
      <c r="J381" s="143"/>
      <c r="K381" s="143"/>
      <c r="L381" s="143"/>
      <c r="M381" s="143"/>
    </row>
    <row r="382" spans="1:13" ht="12.75">
      <c r="A382" s="136"/>
      <c r="B382" s="141"/>
      <c r="C382" s="141"/>
      <c r="D382" s="142"/>
      <c r="E382" s="142"/>
      <c r="F382" s="142"/>
      <c r="G382" s="142"/>
      <c r="H382" s="142"/>
      <c r="I382" s="142"/>
      <c r="J382" s="143"/>
      <c r="K382" s="143"/>
      <c r="L382" s="143"/>
      <c r="M382" s="143"/>
    </row>
    <row r="383" spans="1:13" ht="12.75">
      <c r="A383" s="136"/>
      <c r="B383" s="141"/>
      <c r="C383" s="141"/>
      <c r="D383" s="142"/>
      <c r="E383" s="142"/>
      <c r="F383" s="142"/>
      <c r="G383" s="142"/>
      <c r="H383" s="142"/>
      <c r="I383" s="142"/>
      <c r="J383" s="143"/>
      <c r="K383" s="143"/>
      <c r="L383" s="143"/>
      <c r="M383" s="143"/>
    </row>
    <row r="384" spans="1:13" ht="12.75">
      <c r="A384" s="136"/>
      <c r="B384" s="141"/>
      <c r="C384" s="141"/>
      <c r="D384" s="142"/>
      <c r="E384" s="142"/>
      <c r="F384" s="142"/>
      <c r="G384" s="142"/>
      <c r="H384" s="142"/>
      <c r="I384" s="142"/>
      <c r="J384" s="143"/>
      <c r="K384" s="143"/>
      <c r="L384" s="143"/>
      <c r="M384" s="143"/>
    </row>
    <row r="385" spans="1:13" ht="12.75">
      <c r="A385" s="136"/>
      <c r="B385" s="141"/>
      <c r="C385" s="141"/>
      <c r="D385" s="142"/>
      <c r="E385" s="142"/>
      <c r="F385" s="142"/>
      <c r="G385" s="142"/>
      <c r="H385" s="142"/>
      <c r="I385" s="142"/>
      <c r="J385" s="143"/>
      <c r="K385" s="143"/>
      <c r="L385" s="143"/>
      <c r="M385" s="143"/>
    </row>
    <row r="386" spans="1:13" ht="12.75">
      <c r="A386" s="136"/>
      <c r="B386" s="141"/>
      <c r="C386" s="141"/>
      <c r="D386" s="142"/>
      <c r="E386" s="142"/>
      <c r="F386" s="142"/>
      <c r="G386" s="142"/>
      <c r="H386" s="142"/>
      <c r="I386" s="142"/>
      <c r="J386" s="143"/>
      <c r="K386" s="143"/>
      <c r="L386" s="143"/>
      <c r="M386" s="143"/>
    </row>
    <row r="387" spans="1:13" ht="12.75">
      <c r="A387" s="136"/>
      <c r="B387" s="141"/>
      <c r="C387" s="141"/>
      <c r="D387" s="142"/>
      <c r="E387" s="142"/>
      <c r="F387" s="142"/>
      <c r="G387" s="142"/>
      <c r="H387" s="142"/>
      <c r="I387" s="142"/>
      <c r="J387" s="143"/>
      <c r="K387" s="143"/>
      <c r="L387" s="143"/>
      <c r="M387" s="143"/>
    </row>
    <row r="388" spans="1:13" ht="12.75">
      <c r="A388" s="136"/>
      <c r="B388" s="141"/>
      <c r="C388" s="141"/>
      <c r="D388" s="142"/>
      <c r="E388" s="142"/>
      <c r="F388" s="142"/>
      <c r="G388" s="142"/>
      <c r="H388" s="142"/>
      <c r="I388" s="142"/>
      <c r="J388" s="143"/>
      <c r="K388" s="143"/>
      <c r="L388" s="143"/>
      <c r="M388" s="143"/>
    </row>
    <row r="389" spans="1:13" ht="12.75">
      <c r="A389" s="134"/>
      <c r="B389" s="135"/>
      <c r="C389" s="135"/>
      <c r="D389" s="136"/>
      <c r="E389" s="136"/>
      <c r="F389" s="136"/>
      <c r="G389" s="136"/>
      <c r="H389" s="136"/>
      <c r="I389" s="137"/>
      <c r="J389" s="124"/>
      <c r="K389" s="124"/>
      <c r="L389" s="124"/>
      <c r="M389" s="124"/>
    </row>
    <row r="390" spans="1:13" ht="12.75">
      <c r="A390" s="138"/>
      <c r="B390" s="139"/>
      <c r="C390" s="139"/>
      <c r="D390" s="137"/>
      <c r="E390" s="137"/>
      <c r="F390" s="137"/>
      <c r="G390" s="137"/>
      <c r="H390" s="136"/>
      <c r="I390" s="137"/>
      <c r="J390" s="140"/>
      <c r="K390" s="140"/>
      <c r="L390" s="140"/>
      <c r="M390" s="140"/>
    </row>
    <row r="391" spans="1:13" ht="12.75">
      <c r="A391" s="138"/>
      <c r="B391" s="139"/>
      <c r="C391" s="139"/>
      <c r="D391" s="137"/>
      <c r="E391" s="137"/>
      <c r="F391" s="137"/>
      <c r="G391" s="137"/>
      <c r="H391" s="136"/>
      <c r="I391" s="137"/>
      <c r="J391" s="140"/>
      <c r="K391" s="140"/>
      <c r="L391" s="140"/>
      <c r="M391" s="140"/>
    </row>
    <row r="392" spans="1:13" ht="12.75">
      <c r="A392" s="138"/>
      <c r="B392" s="139"/>
      <c r="C392" s="139"/>
      <c r="D392" s="137"/>
      <c r="E392" s="137"/>
      <c r="F392" s="137"/>
      <c r="G392" s="137"/>
      <c r="H392" s="136"/>
      <c r="I392" s="137"/>
      <c r="J392" s="140"/>
      <c r="K392" s="140"/>
      <c r="L392" s="140"/>
      <c r="M392" s="140"/>
    </row>
    <row r="393" spans="1:13" ht="12.75">
      <c r="A393" s="138"/>
      <c r="B393" s="139"/>
      <c r="C393" s="139"/>
      <c r="D393" s="137"/>
      <c r="E393" s="137"/>
      <c r="F393" s="137"/>
      <c r="G393" s="137"/>
      <c r="H393" s="136"/>
      <c r="I393" s="137"/>
      <c r="J393" s="140"/>
      <c r="K393" s="140"/>
      <c r="L393" s="140"/>
      <c r="M393" s="140"/>
    </row>
    <row r="394" spans="1:13" ht="12.75">
      <c r="A394" s="138"/>
      <c r="B394" s="139"/>
      <c r="C394" s="139"/>
      <c r="D394" s="137"/>
      <c r="E394" s="137"/>
      <c r="F394" s="137"/>
      <c r="G394" s="137"/>
      <c r="H394" s="136"/>
      <c r="I394" s="137"/>
      <c r="J394" s="140"/>
      <c r="K394" s="140"/>
      <c r="L394" s="140"/>
      <c r="M394" s="140"/>
    </row>
    <row r="395" spans="1:13" ht="12.75">
      <c r="A395" s="138"/>
      <c r="B395" s="141"/>
      <c r="C395" s="141"/>
      <c r="D395" s="142"/>
      <c r="E395" s="142"/>
      <c r="F395" s="142"/>
      <c r="G395" s="142"/>
      <c r="H395" s="136"/>
      <c r="I395" s="137"/>
      <c r="J395" s="143"/>
      <c r="K395" s="143"/>
      <c r="L395" s="143"/>
      <c r="M395" s="143"/>
    </row>
    <row r="396" spans="1:13" ht="12.75">
      <c r="A396" s="134"/>
      <c r="B396" s="135"/>
      <c r="C396" s="135"/>
      <c r="D396" s="136"/>
      <c r="E396" s="136"/>
      <c r="F396" s="136"/>
      <c r="G396" s="136"/>
      <c r="H396" s="136"/>
      <c r="I396" s="137"/>
      <c r="J396" s="124"/>
      <c r="K396" s="124"/>
      <c r="L396" s="124"/>
      <c r="M396" s="124"/>
    </row>
    <row r="397" spans="1:13" ht="12.75">
      <c r="A397" s="138"/>
      <c r="B397" s="139"/>
      <c r="C397" s="139"/>
      <c r="D397" s="137"/>
      <c r="E397" s="137"/>
      <c r="F397" s="137"/>
      <c r="G397" s="137"/>
      <c r="H397" s="136"/>
      <c r="I397" s="137"/>
      <c r="J397" s="140"/>
      <c r="K397" s="140"/>
      <c r="L397" s="140"/>
      <c r="M397" s="140"/>
    </row>
    <row r="398" spans="1:13" ht="12.75">
      <c r="A398" s="136"/>
      <c r="B398" s="139"/>
      <c r="C398" s="139"/>
      <c r="D398" s="137"/>
      <c r="E398" s="137"/>
      <c r="F398" s="137"/>
      <c r="G398" s="137"/>
      <c r="H398" s="136"/>
      <c r="I398" s="137"/>
      <c r="J398" s="140"/>
      <c r="K398" s="140"/>
      <c r="L398" s="140"/>
      <c r="M398" s="140"/>
    </row>
    <row r="399" spans="1:13" ht="12.75">
      <c r="A399" s="136"/>
      <c r="B399" s="141"/>
      <c r="C399" s="141"/>
      <c r="D399" s="137"/>
      <c r="E399" s="137"/>
      <c r="F399" s="142"/>
      <c r="G399" s="142"/>
      <c r="H399" s="136"/>
      <c r="I399" s="137"/>
      <c r="J399" s="143"/>
      <c r="K399" s="143"/>
      <c r="L399" s="143"/>
      <c r="M399" s="143"/>
    </row>
    <row r="400" spans="1:13" ht="12.75">
      <c r="A400" s="164"/>
      <c r="B400" s="135"/>
      <c r="C400" s="135"/>
      <c r="D400" s="136"/>
      <c r="E400" s="136"/>
      <c r="F400" s="136"/>
      <c r="G400" s="136"/>
      <c r="H400" s="136"/>
      <c r="I400" s="137"/>
      <c r="J400" s="124"/>
      <c r="K400" s="124"/>
      <c r="L400" s="124"/>
      <c r="M400" s="124"/>
    </row>
    <row r="401" spans="1:13" ht="12.75">
      <c r="A401" s="124"/>
      <c r="B401" s="139"/>
      <c r="C401" s="139"/>
      <c r="D401" s="137"/>
      <c r="E401" s="137"/>
      <c r="F401" s="137"/>
      <c r="G401" s="137"/>
      <c r="H401" s="136"/>
      <c r="I401" s="137"/>
      <c r="J401" s="140"/>
      <c r="K401" s="140"/>
      <c r="L401" s="140"/>
      <c r="M401" s="140"/>
    </row>
    <row r="402" spans="1:13" ht="12.75">
      <c r="A402" s="124"/>
      <c r="B402" s="139"/>
      <c r="C402" s="139"/>
      <c r="D402" s="137"/>
      <c r="E402" s="137"/>
      <c r="F402" s="137"/>
      <c r="G402" s="137"/>
      <c r="H402" s="136"/>
      <c r="I402" s="137"/>
      <c r="J402" s="140"/>
      <c r="K402" s="140"/>
      <c r="L402" s="140"/>
      <c r="M402" s="140"/>
    </row>
    <row r="403" spans="1:13" ht="12.75">
      <c r="A403" s="138"/>
      <c r="B403" s="139"/>
      <c r="C403" s="139"/>
      <c r="D403" s="137"/>
      <c r="E403" s="137"/>
      <c r="F403" s="137"/>
      <c r="G403" s="137"/>
      <c r="H403" s="136"/>
      <c r="I403" s="137"/>
      <c r="J403" s="140"/>
      <c r="K403" s="140"/>
      <c r="L403" s="140"/>
      <c r="M403" s="140"/>
    </row>
    <row r="404" spans="1:13" ht="12.75">
      <c r="A404" s="144"/>
      <c r="B404" s="139"/>
      <c r="C404" s="139"/>
      <c r="D404" s="137"/>
      <c r="E404" s="137"/>
      <c r="F404" s="137"/>
      <c r="G404" s="137"/>
      <c r="H404" s="136"/>
      <c r="I404" s="137"/>
      <c r="J404" s="140"/>
      <c r="K404" s="140"/>
      <c r="L404" s="140"/>
      <c r="M404" s="140"/>
    </row>
    <row r="405" spans="1:13" ht="12.75">
      <c r="A405" s="144"/>
      <c r="B405" s="139"/>
      <c r="C405" s="139"/>
      <c r="D405" s="137"/>
      <c r="E405" s="137"/>
      <c r="F405" s="137"/>
      <c r="G405" s="137"/>
      <c r="H405" s="136"/>
      <c r="I405" s="137"/>
      <c r="J405" s="140"/>
      <c r="K405" s="140"/>
      <c r="L405" s="140"/>
      <c r="M405" s="140"/>
    </row>
    <row r="406" spans="1:13" ht="12.75">
      <c r="A406" s="138"/>
      <c r="B406" s="139"/>
      <c r="C406" s="139"/>
      <c r="D406" s="137"/>
      <c r="E406" s="137"/>
      <c r="F406" s="137"/>
      <c r="G406" s="137"/>
      <c r="H406" s="136"/>
      <c r="I406" s="137"/>
      <c r="J406" s="140"/>
      <c r="K406" s="140"/>
      <c r="L406" s="140"/>
      <c r="M406" s="140"/>
    </row>
    <row r="407" spans="1:13" ht="12.75">
      <c r="A407" s="138"/>
      <c r="B407" s="141"/>
      <c r="C407" s="141"/>
      <c r="D407" s="137"/>
      <c r="E407" s="137"/>
      <c r="F407" s="142"/>
      <c r="G407" s="142"/>
      <c r="H407" s="136"/>
      <c r="I407" s="137"/>
      <c r="J407" s="143"/>
      <c r="K407" s="143"/>
      <c r="L407" s="143"/>
      <c r="M407" s="143"/>
    </row>
    <row r="408" spans="1:13" ht="12.75">
      <c r="A408" s="164"/>
      <c r="B408" s="135"/>
      <c r="C408" s="135"/>
      <c r="D408" s="136"/>
      <c r="E408" s="136"/>
      <c r="F408" s="136"/>
      <c r="G408" s="136"/>
      <c r="H408" s="136"/>
      <c r="I408" s="137"/>
      <c r="J408" s="124"/>
      <c r="K408" s="124"/>
      <c r="L408" s="124"/>
      <c r="M408" s="124"/>
    </row>
    <row r="409" spans="1:13" ht="12.75">
      <c r="A409" s="124"/>
      <c r="B409" s="139"/>
      <c r="C409" s="139"/>
      <c r="D409" s="137"/>
      <c r="E409" s="137"/>
      <c r="F409" s="137"/>
      <c r="G409" s="137"/>
      <c r="H409" s="136"/>
      <c r="I409" s="137"/>
      <c r="J409" s="140"/>
      <c r="K409" s="140"/>
      <c r="L409" s="140"/>
      <c r="M409" s="140"/>
    </row>
    <row r="410" spans="1:13" ht="12.75">
      <c r="A410" s="124"/>
      <c r="B410" s="139"/>
      <c r="C410" s="139"/>
      <c r="D410" s="137"/>
      <c r="E410" s="137"/>
      <c r="F410" s="137"/>
      <c r="G410" s="137"/>
      <c r="H410" s="136"/>
      <c r="I410" s="137"/>
      <c r="J410" s="140"/>
      <c r="K410" s="140"/>
      <c r="L410" s="140"/>
      <c r="M410" s="140"/>
    </row>
    <row r="411" spans="1:13" ht="12.75">
      <c r="A411" s="144"/>
      <c r="B411" s="139"/>
      <c r="C411" s="139"/>
      <c r="D411" s="137"/>
      <c r="E411" s="137"/>
      <c r="F411" s="137"/>
      <c r="G411" s="137"/>
      <c r="H411" s="136"/>
      <c r="I411" s="137"/>
      <c r="J411" s="140"/>
      <c r="K411" s="140"/>
      <c r="L411" s="140"/>
      <c r="M411" s="140"/>
    </row>
    <row r="412" spans="1:13" ht="12.75">
      <c r="A412" s="165"/>
      <c r="B412" s="141"/>
      <c r="C412" s="141"/>
      <c r="D412" s="137"/>
      <c r="E412" s="137"/>
      <c r="F412" s="142"/>
      <c r="G412" s="142"/>
      <c r="H412" s="136"/>
      <c r="I412" s="137"/>
      <c r="J412" s="143"/>
      <c r="K412" s="143"/>
      <c r="L412" s="143"/>
      <c r="M412" s="143"/>
    </row>
    <row r="413" spans="1:13" ht="12.75">
      <c r="A413" s="134"/>
      <c r="B413" s="135"/>
      <c r="C413" s="135"/>
      <c r="D413" s="136"/>
      <c r="E413" s="136"/>
      <c r="F413" s="136"/>
      <c r="G413" s="136"/>
      <c r="H413" s="136"/>
      <c r="I413" s="136"/>
      <c r="J413" s="124"/>
      <c r="K413" s="124"/>
      <c r="L413" s="124"/>
      <c r="M413" s="124"/>
    </row>
    <row r="414" spans="1:13" ht="12.75">
      <c r="A414" s="138"/>
      <c r="B414" s="136"/>
      <c r="C414" s="136"/>
      <c r="D414" s="137"/>
      <c r="E414" s="137"/>
      <c r="F414" s="137"/>
      <c r="G414" s="137"/>
      <c r="H414" s="137"/>
      <c r="I414" s="137"/>
      <c r="J414" s="140"/>
      <c r="K414" s="140"/>
      <c r="L414" s="140"/>
      <c r="M414" s="140"/>
    </row>
    <row r="415" spans="1:13" ht="12.75">
      <c r="A415" s="144"/>
      <c r="B415" s="139"/>
      <c r="C415" s="139"/>
      <c r="D415" s="137"/>
      <c r="E415" s="137"/>
      <c r="F415" s="137"/>
      <c r="G415" s="137"/>
      <c r="H415" s="137"/>
      <c r="I415" s="137"/>
      <c r="J415" s="140"/>
      <c r="K415" s="140"/>
      <c r="L415" s="140"/>
      <c r="M415" s="140"/>
    </row>
    <row r="416" spans="1:13" ht="12.75">
      <c r="A416" s="144"/>
      <c r="B416" s="141"/>
      <c r="C416" s="141"/>
      <c r="D416" s="142"/>
      <c r="E416" s="142"/>
      <c r="F416" s="142"/>
      <c r="G416" s="142"/>
      <c r="H416" s="142"/>
      <c r="I416" s="142"/>
      <c r="J416" s="143"/>
      <c r="K416" s="143"/>
      <c r="L416" s="143"/>
      <c r="M416" s="143"/>
    </row>
    <row r="417" spans="1:13" ht="12.75">
      <c r="A417" s="144"/>
      <c r="B417" s="141"/>
      <c r="C417" s="141"/>
      <c r="D417" s="142"/>
      <c r="E417" s="142"/>
      <c r="F417" s="142"/>
      <c r="G417" s="142"/>
      <c r="H417" s="142"/>
      <c r="I417" s="142"/>
      <c r="J417" s="143"/>
      <c r="K417" s="143"/>
      <c r="L417" s="143"/>
      <c r="M417" s="143"/>
    </row>
    <row r="418" spans="1:13" ht="12.75">
      <c r="A418" s="144"/>
      <c r="B418" s="141"/>
      <c r="C418" s="141"/>
      <c r="D418" s="142"/>
      <c r="E418" s="142"/>
      <c r="F418" s="142"/>
      <c r="G418" s="142"/>
      <c r="H418" s="142"/>
      <c r="I418" s="142"/>
      <c r="J418" s="143"/>
      <c r="K418" s="143"/>
      <c r="L418" s="143"/>
      <c r="M418" s="143"/>
    </row>
    <row r="419" spans="1:13" ht="12.75">
      <c r="A419" s="144"/>
      <c r="B419" s="141"/>
      <c r="C419" s="141"/>
      <c r="D419" s="142"/>
      <c r="E419" s="142"/>
      <c r="F419" s="142"/>
      <c r="G419" s="142"/>
      <c r="H419" s="142"/>
      <c r="I419" s="142"/>
      <c r="J419" s="143"/>
      <c r="K419" s="143"/>
      <c r="L419" s="143"/>
      <c r="M419" s="143"/>
    </row>
    <row r="420" spans="1:13" ht="12.75">
      <c r="A420" s="144"/>
      <c r="B420" s="141"/>
      <c r="C420" s="141"/>
      <c r="D420" s="142"/>
      <c r="E420" s="142"/>
      <c r="F420" s="142"/>
      <c r="G420" s="142"/>
      <c r="H420" s="142"/>
      <c r="I420" s="142"/>
      <c r="J420" s="143"/>
      <c r="K420" s="143"/>
      <c r="L420" s="143"/>
      <c r="M420" s="143"/>
    </row>
    <row r="421" spans="1:13" ht="12.75">
      <c r="A421" s="144"/>
      <c r="B421" s="141"/>
      <c r="C421" s="141"/>
      <c r="D421" s="142"/>
      <c r="E421" s="142"/>
      <c r="F421" s="142"/>
      <c r="G421" s="142"/>
      <c r="H421" s="142"/>
      <c r="I421" s="142"/>
      <c r="J421" s="143"/>
      <c r="K421" s="143"/>
      <c r="L421" s="143"/>
      <c r="M421" s="143"/>
    </row>
    <row r="422" spans="1:13" ht="12.75">
      <c r="A422" s="135"/>
      <c r="B422" s="135"/>
      <c r="C422" s="135"/>
      <c r="D422" s="144"/>
      <c r="E422" s="144"/>
      <c r="F422" s="144"/>
      <c r="G422" s="144"/>
      <c r="H422" s="144"/>
      <c r="I422" s="144"/>
      <c r="J422" s="124"/>
      <c r="K422" s="124"/>
      <c r="L422" s="124"/>
      <c r="M422" s="124"/>
    </row>
    <row r="423" spans="1:13" ht="12.75">
      <c r="A423" s="144"/>
      <c r="B423" s="144"/>
      <c r="C423" s="144"/>
      <c r="D423" s="144"/>
      <c r="E423" s="144"/>
      <c r="F423" s="157"/>
      <c r="G423" s="157"/>
      <c r="H423" s="157"/>
      <c r="I423" s="157"/>
      <c r="J423" s="140"/>
      <c r="K423" s="140"/>
      <c r="L423" s="140"/>
      <c r="M423" s="140"/>
    </row>
    <row r="424" spans="1:13" ht="12.75">
      <c r="A424" s="144"/>
      <c r="B424" s="144"/>
      <c r="C424" s="144"/>
      <c r="D424" s="144"/>
      <c r="E424" s="144"/>
      <c r="F424" s="157"/>
      <c r="G424" s="157"/>
      <c r="H424" s="157"/>
      <c r="I424" s="157"/>
      <c r="J424" s="140"/>
      <c r="K424" s="140"/>
      <c r="L424" s="140"/>
      <c r="M424" s="140"/>
    </row>
    <row r="425" spans="1:13" ht="12.75">
      <c r="A425" s="144"/>
      <c r="B425" s="144"/>
      <c r="C425" s="144"/>
      <c r="D425" s="144"/>
      <c r="E425" s="144"/>
      <c r="F425" s="157"/>
      <c r="G425" s="157"/>
      <c r="H425" s="157"/>
      <c r="I425" s="157"/>
      <c r="J425" s="140"/>
      <c r="K425" s="140"/>
      <c r="L425" s="140"/>
      <c r="M425" s="140"/>
    </row>
    <row r="426" spans="1:13" ht="12.75">
      <c r="A426" s="144"/>
      <c r="B426" s="144"/>
      <c r="C426" s="144"/>
      <c r="D426" s="144"/>
      <c r="E426" s="144"/>
      <c r="F426" s="157"/>
      <c r="G426" s="157"/>
      <c r="H426" s="157"/>
      <c r="I426" s="157"/>
      <c r="J426" s="140"/>
      <c r="K426" s="140"/>
      <c r="L426" s="140"/>
      <c r="M426" s="140"/>
    </row>
    <row r="427" spans="1:13" ht="12.75">
      <c r="A427" s="144"/>
      <c r="B427" s="144"/>
      <c r="C427" s="144"/>
      <c r="D427" s="144"/>
      <c r="E427" s="144"/>
      <c r="F427" s="157"/>
      <c r="G427" s="157"/>
      <c r="H427" s="157"/>
      <c r="I427" s="157"/>
      <c r="J427" s="140"/>
      <c r="K427" s="140"/>
      <c r="L427" s="140"/>
      <c r="M427" s="140"/>
    </row>
    <row r="428" spans="1:13" ht="12.75">
      <c r="A428" s="144"/>
      <c r="B428" s="135"/>
      <c r="C428" s="135"/>
      <c r="D428" s="144"/>
      <c r="E428" s="144"/>
      <c r="F428" s="158"/>
      <c r="G428" s="158"/>
      <c r="H428" s="158"/>
      <c r="I428" s="158"/>
      <c r="J428" s="143"/>
      <c r="K428" s="143"/>
      <c r="L428" s="143"/>
      <c r="M428" s="143"/>
    </row>
    <row r="429" spans="1:13" ht="12.75">
      <c r="A429" s="135"/>
      <c r="B429" s="135"/>
      <c r="C429" s="135"/>
      <c r="D429" s="144"/>
      <c r="E429" s="144"/>
      <c r="F429" s="144"/>
      <c r="G429" s="144"/>
      <c r="H429" s="144"/>
      <c r="I429" s="144"/>
      <c r="J429" s="124"/>
      <c r="K429" s="124"/>
      <c r="L429" s="124"/>
      <c r="M429" s="124"/>
    </row>
    <row r="430" spans="1:13" ht="12.75">
      <c r="A430" s="124"/>
      <c r="B430" s="144"/>
      <c r="C430" s="144"/>
      <c r="D430" s="144"/>
      <c r="E430" s="144"/>
      <c r="F430" s="157"/>
      <c r="G430" s="157"/>
      <c r="H430" s="144"/>
      <c r="I430" s="144"/>
      <c r="J430" s="140"/>
      <c r="K430" s="140"/>
      <c r="L430" s="140"/>
      <c r="M430" s="140"/>
    </row>
    <row r="431" spans="1:13" ht="12.75">
      <c r="A431" s="124"/>
      <c r="B431" s="144"/>
      <c r="C431" s="144"/>
      <c r="D431" s="144"/>
      <c r="E431" s="144"/>
      <c r="F431" s="157"/>
      <c r="G431" s="157"/>
      <c r="H431" s="144"/>
      <c r="I431" s="144"/>
      <c r="J431" s="140"/>
      <c r="K431" s="140"/>
      <c r="L431" s="140"/>
      <c r="M431" s="140"/>
    </row>
    <row r="432" spans="1:13" ht="16.5" customHeight="1">
      <c r="A432" s="124"/>
      <c r="B432" s="144"/>
      <c r="C432" s="144"/>
      <c r="D432" s="144"/>
      <c r="E432" s="144"/>
      <c r="F432" s="157"/>
      <c r="G432" s="157"/>
      <c r="H432" s="144"/>
      <c r="I432" s="144"/>
      <c r="J432" s="140"/>
      <c r="K432" s="140"/>
      <c r="L432" s="140"/>
      <c r="M432" s="140"/>
    </row>
    <row r="433" spans="1:13" ht="12.75">
      <c r="A433" s="144"/>
      <c r="B433" s="144"/>
      <c r="C433" s="144"/>
      <c r="D433" s="144"/>
      <c r="E433" s="144"/>
      <c r="F433" s="157"/>
      <c r="G433" s="157"/>
      <c r="H433" s="144"/>
      <c r="I433" s="144"/>
      <c r="J433" s="140"/>
      <c r="K433" s="140"/>
      <c r="L433" s="140"/>
      <c r="M433" s="140"/>
    </row>
    <row r="434" spans="1:13" ht="12.75">
      <c r="A434" s="165"/>
      <c r="B434" s="144"/>
      <c r="C434" s="144"/>
      <c r="D434" s="144"/>
      <c r="E434" s="144"/>
      <c r="F434" s="157"/>
      <c r="G434" s="157"/>
      <c r="H434" s="144"/>
      <c r="I434" s="144"/>
      <c r="J434" s="140"/>
      <c r="K434" s="140"/>
      <c r="L434" s="140"/>
      <c r="M434" s="140"/>
    </row>
    <row r="435" spans="1:13" ht="12.75">
      <c r="A435" s="144"/>
      <c r="B435" s="144"/>
      <c r="C435" s="144"/>
      <c r="D435" s="144"/>
      <c r="E435" s="144"/>
      <c r="F435" s="157"/>
      <c r="G435" s="157"/>
      <c r="H435" s="144"/>
      <c r="I435" s="144"/>
      <c r="J435" s="140"/>
      <c r="K435" s="140"/>
      <c r="L435" s="140"/>
      <c r="M435" s="140"/>
    </row>
    <row r="436" spans="1:13" ht="12.75">
      <c r="A436" s="144"/>
      <c r="B436" s="144"/>
      <c r="C436" s="144"/>
      <c r="D436" s="144"/>
      <c r="E436" s="144"/>
      <c r="F436" s="157"/>
      <c r="G436" s="157"/>
      <c r="H436" s="144"/>
      <c r="I436" s="144"/>
      <c r="J436" s="140"/>
      <c r="K436" s="140"/>
      <c r="L436" s="140"/>
      <c r="M436" s="140"/>
    </row>
    <row r="437" spans="1:13" ht="12.75">
      <c r="A437" s="144"/>
      <c r="B437" s="144"/>
      <c r="C437" s="144"/>
      <c r="D437" s="144"/>
      <c r="E437" s="144"/>
      <c r="F437" s="157"/>
      <c r="G437" s="157"/>
      <c r="H437" s="144"/>
      <c r="I437" s="144"/>
      <c r="J437" s="140"/>
      <c r="K437" s="140"/>
      <c r="L437" s="140"/>
      <c r="M437" s="140"/>
    </row>
    <row r="438" spans="1:13" ht="12.75">
      <c r="A438" s="144"/>
      <c r="B438" s="144"/>
      <c r="C438" s="144"/>
      <c r="D438" s="144"/>
      <c r="E438" s="144"/>
      <c r="F438" s="157"/>
      <c r="G438" s="157"/>
      <c r="H438" s="144"/>
      <c r="I438" s="144"/>
      <c r="J438" s="140"/>
      <c r="K438" s="140"/>
      <c r="L438" s="140"/>
      <c r="M438" s="140"/>
    </row>
    <row r="439" spans="1:13" ht="12.75">
      <c r="A439" s="144"/>
      <c r="B439" s="144"/>
      <c r="C439" s="144"/>
      <c r="D439" s="144"/>
      <c r="E439" s="144"/>
      <c r="F439" s="157"/>
      <c r="G439" s="157"/>
      <c r="H439" s="144"/>
      <c r="I439" s="144"/>
      <c r="J439" s="140"/>
      <c r="K439" s="140"/>
      <c r="L439" s="140"/>
      <c r="M439" s="140"/>
    </row>
    <row r="440" spans="1:13" ht="12.75">
      <c r="A440" s="144"/>
      <c r="B440" s="144"/>
      <c r="C440" s="144"/>
      <c r="D440" s="144"/>
      <c r="E440" s="144"/>
      <c r="F440" s="157"/>
      <c r="G440" s="157"/>
      <c r="H440" s="144"/>
      <c r="I440" s="144"/>
      <c r="J440" s="140"/>
      <c r="K440" s="140"/>
      <c r="L440" s="140"/>
      <c r="M440" s="140"/>
    </row>
    <row r="441" spans="1:13" ht="12.75">
      <c r="A441" s="144"/>
      <c r="B441" s="144"/>
      <c r="C441" s="144"/>
      <c r="D441" s="144"/>
      <c r="E441" s="144"/>
      <c r="F441" s="157"/>
      <c r="G441" s="157"/>
      <c r="H441" s="144"/>
      <c r="I441" s="144"/>
      <c r="J441" s="140"/>
      <c r="K441" s="140"/>
      <c r="L441" s="140"/>
      <c r="M441" s="140"/>
    </row>
    <row r="442" spans="1:13" ht="12.75">
      <c r="A442" s="144"/>
      <c r="B442" s="144"/>
      <c r="C442" s="144"/>
      <c r="D442" s="144"/>
      <c r="E442" s="144"/>
      <c r="F442" s="157"/>
      <c r="G442" s="157"/>
      <c r="H442" s="144"/>
      <c r="I442" s="144"/>
      <c r="J442" s="140"/>
      <c r="K442" s="140"/>
      <c r="L442" s="140"/>
      <c r="M442" s="140"/>
    </row>
    <row r="443" spans="1:13" ht="12.75">
      <c r="A443" s="144"/>
      <c r="B443" s="135"/>
      <c r="C443" s="135"/>
      <c r="D443" s="144"/>
      <c r="E443" s="144"/>
      <c r="F443" s="158"/>
      <c r="G443" s="158"/>
      <c r="H443" s="144"/>
      <c r="I443" s="144"/>
      <c r="J443" s="143"/>
      <c r="K443" s="143"/>
      <c r="L443" s="143"/>
      <c r="M443" s="143"/>
    </row>
    <row r="444" spans="1:13" ht="12.75">
      <c r="A444" s="135"/>
      <c r="B444" s="135"/>
      <c r="C444" s="135"/>
      <c r="D444" s="144"/>
      <c r="E444" s="144"/>
      <c r="F444" s="144"/>
      <c r="G444" s="144"/>
      <c r="H444" s="144"/>
      <c r="I444" s="144"/>
      <c r="J444" s="124"/>
      <c r="K444" s="124"/>
      <c r="L444" s="124"/>
      <c r="M444" s="124"/>
    </row>
    <row r="445" spans="1:13" ht="12.75">
      <c r="A445" s="144"/>
      <c r="B445" s="144"/>
      <c r="C445" s="144"/>
      <c r="D445" s="144"/>
      <c r="E445" s="144"/>
      <c r="F445" s="157"/>
      <c r="G445" s="157"/>
      <c r="H445" s="144"/>
      <c r="I445" s="144"/>
      <c r="J445" s="140"/>
      <c r="K445" s="140"/>
      <c r="L445" s="140"/>
      <c r="M445" s="140"/>
    </row>
    <row r="446" spans="1:13" ht="12.75">
      <c r="A446" s="144"/>
      <c r="B446" s="144"/>
      <c r="C446" s="144"/>
      <c r="D446" s="144"/>
      <c r="E446" s="144"/>
      <c r="F446" s="157"/>
      <c r="G446" s="157"/>
      <c r="H446" s="144"/>
      <c r="I446" s="144"/>
      <c r="J446" s="140"/>
      <c r="K446" s="140"/>
      <c r="L446" s="140"/>
      <c r="M446" s="140"/>
    </row>
    <row r="447" spans="1:13" ht="12.75">
      <c r="A447" s="144"/>
      <c r="B447" s="144"/>
      <c r="C447" s="144"/>
      <c r="D447" s="144"/>
      <c r="E447" s="144"/>
      <c r="F447" s="157"/>
      <c r="G447" s="157"/>
      <c r="H447" s="144"/>
      <c r="I447" s="144"/>
      <c r="J447" s="140"/>
      <c r="K447" s="140"/>
      <c r="L447" s="140"/>
      <c r="M447" s="140"/>
    </row>
    <row r="448" spans="1:13" ht="12.75">
      <c r="A448" s="144"/>
      <c r="B448" s="144"/>
      <c r="C448" s="144"/>
      <c r="D448" s="144"/>
      <c r="E448" s="144"/>
      <c r="F448" s="157"/>
      <c r="G448" s="157"/>
      <c r="H448" s="144"/>
      <c r="I448" s="144"/>
      <c r="J448" s="140"/>
      <c r="K448" s="140"/>
      <c r="L448" s="140"/>
      <c r="M448" s="140"/>
    </row>
    <row r="449" spans="1:13" ht="12.75">
      <c r="A449" s="144"/>
      <c r="B449" s="144"/>
      <c r="C449" s="144"/>
      <c r="D449" s="144"/>
      <c r="E449" s="144"/>
      <c r="F449" s="157"/>
      <c r="G449" s="157"/>
      <c r="H449" s="144"/>
      <c r="I449" s="144"/>
      <c r="J449" s="140"/>
      <c r="K449" s="140"/>
      <c r="L449" s="140"/>
      <c r="M449" s="140"/>
    </row>
    <row r="450" spans="1:13" ht="12.75">
      <c r="A450" s="144"/>
      <c r="B450" s="144"/>
      <c r="C450" s="144"/>
      <c r="D450" s="144"/>
      <c r="E450" s="144"/>
      <c r="F450" s="157"/>
      <c r="G450" s="157"/>
      <c r="H450" s="144"/>
      <c r="I450" s="144"/>
      <c r="J450" s="140"/>
      <c r="K450" s="140"/>
      <c r="L450" s="140"/>
      <c r="M450" s="140"/>
    </row>
    <row r="451" spans="1:13" ht="12.75">
      <c r="A451" s="144"/>
      <c r="B451" s="144"/>
      <c r="C451" s="144"/>
      <c r="D451" s="144"/>
      <c r="E451" s="144"/>
      <c r="F451" s="157"/>
      <c r="G451" s="157"/>
      <c r="H451" s="144"/>
      <c r="I451" s="144"/>
      <c r="J451" s="140"/>
      <c r="K451" s="140"/>
      <c r="L451" s="140"/>
      <c r="M451" s="140"/>
    </row>
    <row r="452" spans="1:13" ht="12.75">
      <c r="A452" s="144"/>
      <c r="B452" s="144"/>
      <c r="C452" s="144"/>
      <c r="D452" s="144"/>
      <c r="E452" s="144"/>
      <c r="F452" s="157"/>
      <c r="G452" s="157"/>
      <c r="H452" s="144"/>
      <c r="I452" s="144"/>
      <c r="J452" s="140"/>
      <c r="K452" s="140"/>
      <c r="L452" s="140"/>
      <c r="M452" s="140"/>
    </row>
    <row r="453" spans="1:13" ht="12.75">
      <c r="A453" s="144"/>
      <c r="B453" s="135"/>
      <c r="C453" s="135"/>
      <c r="D453" s="144"/>
      <c r="E453" s="144"/>
      <c r="F453" s="158"/>
      <c r="G453" s="158"/>
      <c r="H453" s="144"/>
      <c r="I453" s="144"/>
      <c r="J453" s="143"/>
      <c r="K453" s="143"/>
      <c r="L453" s="143"/>
      <c r="M453" s="143"/>
    </row>
    <row r="454" spans="1:13" ht="12.75">
      <c r="A454" s="144"/>
      <c r="B454" s="135"/>
      <c r="C454" s="135"/>
      <c r="D454" s="144"/>
      <c r="E454" s="144"/>
      <c r="F454" s="158"/>
      <c r="G454" s="158"/>
      <c r="H454" s="144"/>
      <c r="I454" s="144"/>
      <c r="J454" s="143"/>
      <c r="K454" s="143"/>
      <c r="L454" s="143"/>
      <c r="M454" s="143"/>
    </row>
    <row r="455" spans="1:13" ht="12.75">
      <c r="A455" s="144"/>
      <c r="B455" s="135"/>
      <c r="C455" s="135"/>
      <c r="D455" s="144"/>
      <c r="E455" s="144"/>
      <c r="F455" s="158"/>
      <c r="G455" s="158"/>
      <c r="H455" s="144"/>
      <c r="I455" s="144"/>
      <c r="J455" s="143"/>
      <c r="K455" s="143"/>
      <c r="L455" s="143"/>
      <c r="M455" s="143"/>
    </row>
    <row r="456" spans="1:13" ht="12.75">
      <c r="A456" s="144"/>
      <c r="B456" s="135"/>
      <c r="C456" s="135"/>
      <c r="D456" s="144"/>
      <c r="E456" s="144"/>
      <c r="F456" s="158"/>
      <c r="G456" s="158"/>
      <c r="H456" s="144"/>
      <c r="I456" s="144"/>
      <c r="J456" s="143"/>
      <c r="K456" s="143"/>
      <c r="L456" s="143"/>
      <c r="M456" s="143"/>
    </row>
    <row r="457" spans="1:13" ht="12.75">
      <c r="A457" s="135"/>
      <c r="B457" s="135"/>
      <c r="C457" s="135"/>
      <c r="D457" s="144"/>
      <c r="E457" s="144"/>
      <c r="F457" s="144"/>
      <c r="G457" s="144"/>
      <c r="H457" s="144"/>
      <c r="I457" s="144"/>
      <c r="J457" s="124"/>
      <c r="K457" s="124"/>
      <c r="L457" s="124"/>
      <c r="M457" s="124"/>
    </row>
    <row r="458" spans="1:13" ht="12.75">
      <c r="A458" s="144"/>
      <c r="B458" s="144"/>
      <c r="C458" s="144"/>
      <c r="D458" s="144"/>
      <c r="E458" s="144"/>
      <c r="F458" s="157"/>
      <c r="G458" s="157"/>
      <c r="H458" s="144"/>
      <c r="I458" s="144"/>
      <c r="J458" s="140"/>
      <c r="K458" s="140"/>
      <c r="L458" s="140"/>
      <c r="M458" s="140"/>
    </row>
    <row r="459" spans="1:13" ht="12.75">
      <c r="A459" s="144"/>
      <c r="B459" s="144"/>
      <c r="C459" s="144"/>
      <c r="D459" s="144"/>
      <c r="E459" s="144"/>
      <c r="F459" s="157"/>
      <c r="G459" s="157"/>
      <c r="H459" s="144"/>
      <c r="I459" s="144"/>
      <c r="J459" s="140"/>
      <c r="K459" s="140"/>
      <c r="L459" s="140"/>
      <c r="M459" s="140"/>
    </row>
    <row r="460" spans="1:13" ht="12.75">
      <c r="A460" s="144"/>
      <c r="B460" s="144"/>
      <c r="C460" s="144"/>
      <c r="D460" s="144"/>
      <c r="E460" s="144"/>
      <c r="F460" s="157"/>
      <c r="G460" s="157"/>
      <c r="H460" s="144"/>
      <c r="I460" s="144"/>
      <c r="J460" s="140"/>
      <c r="K460" s="140"/>
      <c r="L460" s="140"/>
      <c r="M460" s="140"/>
    </row>
    <row r="461" spans="1:13" ht="12.75">
      <c r="A461" s="144"/>
      <c r="B461" s="135"/>
      <c r="C461" s="135"/>
      <c r="D461" s="144"/>
      <c r="E461" s="144"/>
      <c r="F461" s="158"/>
      <c r="G461" s="158"/>
      <c r="H461" s="144"/>
      <c r="I461" s="144"/>
      <c r="J461" s="143"/>
      <c r="K461" s="143"/>
      <c r="L461" s="143"/>
      <c r="M461" s="143"/>
    </row>
    <row r="462" spans="1:13" ht="12.75">
      <c r="A462" s="135"/>
      <c r="B462" s="135"/>
      <c r="C462" s="135"/>
      <c r="D462" s="144"/>
      <c r="E462" s="144"/>
      <c r="F462" s="144"/>
      <c r="G462" s="144"/>
      <c r="H462" s="144"/>
      <c r="I462" s="144"/>
      <c r="J462" s="124"/>
      <c r="K462" s="124"/>
      <c r="L462" s="124"/>
      <c r="M462" s="124"/>
    </row>
    <row r="463" spans="1:13" ht="12.75">
      <c r="A463" s="144"/>
      <c r="B463" s="144"/>
      <c r="C463" s="144"/>
      <c r="D463" s="157"/>
      <c r="E463" s="157"/>
      <c r="F463" s="157"/>
      <c r="G463" s="157"/>
      <c r="H463" s="144"/>
      <c r="I463" s="144"/>
      <c r="J463" s="140"/>
      <c r="K463" s="140"/>
      <c r="L463" s="140"/>
      <c r="M463" s="140"/>
    </row>
    <row r="464" spans="1:13" ht="12.75">
      <c r="A464" s="144"/>
      <c r="B464" s="144"/>
      <c r="C464" s="144"/>
      <c r="D464" s="157"/>
      <c r="E464" s="157"/>
      <c r="F464" s="157"/>
      <c r="G464" s="157"/>
      <c r="H464" s="144"/>
      <c r="I464" s="144"/>
      <c r="J464" s="140"/>
      <c r="K464" s="140"/>
      <c r="L464" s="140"/>
      <c r="M464" s="140"/>
    </row>
    <row r="465" spans="1:13" ht="12.75">
      <c r="A465" s="144"/>
      <c r="B465" s="144"/>
      <c r="C465" s="144"/>
      <c r="D465" s="157"/>
      <c r="E465" s="157"/>
      <c r="F465" s="157"/>
      <c r="G465" s="157"/>
      <c r="H465" s="144"/>
      <c r="I465" s="144"/>
      <c r="J465" s="140"/>
      <c r="K465" s="140"/>
      <c r="L465" s="140"/>
      <c r="M465" s="140"/>
    </row>
    <row r="466" spans="1:13" ht="12.75">
      <c r="A466" s="144"/>
      <c r="B466" s="144"/>
      <c r="C466" s="144"/>
      <c r="D466" s="157"/>
      <c r="E466" s="157"/>
      <c r="F466" s="157"/>
      <c r="G466" s="157"/>
      <c r="H466" s="144"/>
      <c r="I466" s="144"/>
      <c r="J466" s="140"/>
      <c r="K466" s="140"/>
      <c r="L466" s="140"/>
      <c r="M466" s="140"/>
    </row>
    <row r="467" spans="1:13" ht="12.75">
      <c r="A467" s="144"/>
      <c r="B467" s="135"/>
      <c r="C467" s="135"/>
      <c r="D467" s="158"/>
      <c r="E467" s="158"/>
      <c r="F467" s="158"/>
      <c r="G467" s="158"/>
      <c r="H467" s="144"/>
      <c r="I467" s="144"/>
      <c r="J467" s="143"/>
      <c r="K467" s="143"/>
      <c r="L467" s="143"/>
      <c r="M467" s="143"/>
    </row>
    <row r="468" spans="1:13" ht="12.75">
      <c r="A468" s="135"/>
      <c r="B468" s="135"/>
      <c r="C468" s="135"/>
      <c r="D468" s="144"/>
      <c r="E468" s="144"/>
      <c r="F468" s="144"/>
      <c r="G468" s="144"/>
      <c r="H468" s="144"/>
      <c r="I468" s="144"/>
      <c r="J468" s="124"/>
      <c r="K468" s="124"/>
      <c r="L468" s="124"/>
      <c r="M468" s="124"/>
    </row>
    <row r="469" spans="1:13" ht="12.75">
      <c r="A469" s="144"/>
      <c r="B469" s="144"/>
      <c r="C469" s="144"/>
      <c r="D469" s="144"/>
      <c r="E469" s="144"/>
      <c r="F469" s="144"/>
      <c r="G469" s="144"/>
      <c r="H469" s="144"/>
      <c r="I469" s="144"/>
      <c r="J469" s="140"/>
      <c r="K469" s="140"/>
      <c r="L469" s="140"/>
      <c r="M469" s="140"/>
    </row>
    <row r="470" spans="1:13" ht="12.75">
      <c r="A470" s="144"/>
      <c r="B470" s="144"/>
      <c r="C470" s="144"/>
      <c r="D470" s="144"/>
      <c r="E470" s="144"/>
      <c r="F470" s="144"/>
      <c r="G470" s="144"/>
      <c r="H470" s="144"/>
      <c r="I470" s="144"/>
      <c r="J470" s="140"/>
      <c r="K470" s="140"/>
      <c r="L470" s="140"/>
      <c r="M470" s="140"/>
    </row>
    <row r="471" spans="1:13" ht="12.75">
      <c r="A471" s="144"/>
      <c r="B471" s="144"/>
      <c r="C471" s="144"/>
      <c r="D471" s="144"/>
      <c r="E471" s="144"/>
      <c r="F471" s="144"/>
      <c r="G471" s="144"/>
      <c r="H471" s="144"/>
      <c r="I471" s="144"/>
      <c r="J471" s="140"/>
      <c r="K471" s="140"/>
      <c r="L471" s="140"/>
      <c r="M471" s="140"/>
    </row>
    <row r="472" spans="1:13" ht="12.75">
      <c r="A472" s="135"/>
      <c r="B472" s="144"/>
      <c r="C472" s="144"/>
      <c r="D472" s="144"/>
      <c r="E472" s="144"/>
      <c r="F472" s="144"/>
      <c r="G472" s="144"/>
      <c r="H472" s="144"/>
      <c r="I472" s="144"/>
      <c r="J472" s="140"/>
      <c r="K472" s="140"/>
      <c r="L472" s="140"/>
      <c r="M472" s="140"/>
    </row>
    <row r="473" spans="1:13" ht="12.75">
      <c r="A473" s="144"/>
      <c r="B473" s="144"/>
      <c r="C473" s="144"/>
      <c r="D473" s="144"/>
      <c r="E473" s="144"/>
      <c r="F473" s="144"/>
      <c r="G473" s="144"/>
      <c r="H473" s="144"/>
      <c r="I473" s="144"/>
      <c r="J473" s="140"/>
      <c r="K473" s="140"/>
      <c r="L473" s="140"/>
      <c r="M473" s="140"/>
    </row>
    <row r="474" spans="1:13" ht="12.75">
      <c r="A474" s="144"/>
      <c r="B474" s="144"/>
      <c r="C474" s="144"/>
      <c r="D474" s="144"/>
      <c r="E474" s="144"/>
      <c r="F474" s="144"/>
      <c r="G474" s="144"/>
      <c r="H474" s="144"/>
      <c r="I474" s="144"/>
      <c r="J474" s="140"/>
      <c r="K474" s="140"/>
      <c r="L474" s="140"/>
      <c r="M474" s="140"/>
    </row>
    <row r="475" spans="1:13" ht="12.75">
      <c r="A475" s="144"/>
      <c r="B475" s="144"/>
      <c r="C475" s="144"/>
      <c r="D475" s="144"/>
      <c r="E475" s="144"/>
      <c r="F475" s="144"/>
      <c r="G475" s="144"/>
      <c r="H475" s="144"/>
      <c r="I475" s="144"/>
      <c r="J475" s="140"/>
      <c r="K475" s="140"/>
      <c r="L475" s="140"/>
      <c r="M475" s="140"/>
    </row>
    <row r="476" spans="1:13" ht="12.75">
      <c r="A476" s="144"/>
      <c r="B476" s="144"/>
      <c r="C476" s="144"/>
      <c r="D476" s="144"/>
      <c r="E476" s="144"/>
      <c r="F476" s="144"/>
      <c r="G476" s="144"/>
      <c r="H476" s="144"/>
      <c r="I476" s="144"/>
      <c r="J476" s="140"/>
      <c r="K476" s="140"/>
      <c r="L476" s="140"/>
      <c r="M476" s="140"/>
    </row>
    <row r="477" spans="1:13" ht="12.75">
      <c r="A477" s="144"/>
      <c r="B477" s="135"/>
      <c r="C477" s="135"/>
      <c r="D477" s="144"/>
      <c r="E477" s="144"/>
      <c r="F477" s="144"/>
      <c r="G477" s="144"/>
      <c r="H477" s="144"/>
      <c r="I477" s="144"/>
      <c r="J477" s="143"/>
      <c r="K477" s="143"/>
      <c r="L477" s="143"/>
      <c r="M477" s="143"/>
    </row>
    <row r="478" spans="1:13" ht="12.75">
      <c r="A478" s="135"/>
      <c r="B478" s="135"/>
      <c r="C478" s="135"/>
      <c r="D478" s="144"/>
      <c r="E478" s="144"/>
      <c r="F478" s="144"/>
      <c r="G478" s="144"/>
      <c r="H478" s="144"/>
      <c r="I478" s="144"/>
      <c r="J478" s="124"/>
      <c r="K478" s="124"/>
      <c r="L478" s="124"/>
      <c r="M478" s="124"/>
    </row>
    <row r="479" spans="1:13" ht="12.75">
      <c r="A479" s="144"/>
      <c r="B479" s="144"/>
      <c r="C479" s="144"/>
      <c r="D479" s="157"/>
      <c r="E479" s="157"/>
      <c r="F479" s="144"/>
      <c r="G479" s="144"/>
      <c r="H479" s="144"/>
      <c r="I479" s="144"/>
      <c r="J479" s="140"/>
      <c r="K479" s="140"/>
      <c r="L479" s="140"/>
      <c r="M479" s="140"/>
    </row>
    <row r="480" spans="1:13" ht="12.75">
      <c r="A480" s="144"/>
      <c r="B480" s="144"/>
      <c r="C480" s="144"/>
      <c r="D480" s="157"/>
      <c r="E480" s="157"/>
      <c r="F480" s="144"/>
      <c r="G480" s="144"/>
      <c r="H480" s="144"/>
      <c r="I480" s="144"/>
      <c r="J480" s="140"/>
      <c r="K480" s="140"/>
      <c r="L480" s="140"/>
      <c r="M480" s="140"/>
    </row>
    <row r="481" spans="1:13" ht="12.75">
      <c r="A481" s="144"/>
      <c r="B481" s="135"/>
      <c r="C481" s="135"/>
      <c r="D481" s="158"/>
      <c r="E481" s="158"/>
      <c r="F481" s="144"/>
      <c r="G481" s="144"/>
      <c r="H481" s="144"/>
      <c r="I481" s="144"/>
      <c r="J481" s="143"/>
      <c r="K481" s="143"/>
      <c r="L481" s="143"/>
      <c r="M481" s="143"/>
    </row>
    <row r="482" spans="1:13" ht="12.75">
      <c r="A482" s="135"/>
      <c r="B482" s="135"/>
      <c r="C482" s="135"/>
      <c r="D482" s="144"/>
      <c r="E482" s="144"/>
      <c r="F482" s="144"/>
      <c r="G482" s="144"/>
      <c r="H482" s="144"/>
      <c r="I482" s="145"/>
      <c r="J482" s="124"/>
      <c r="K482" s="124"/>
      <c r="L482" s="124"/>
      <c r="M482" s="124"/>
    </row>
    <row r="483" spans="1:13" ht="12.75">
      <c r="A483" s="138"/>
      <c r="B483" s="144"/>
      <c r="C483" s="144"/>
      <c r="D483" s="145"/>
      <c r="E483" s="145"/>
      <c r="F483" s="145"/>
      <c r="G483" s="145"/>
      <c r="H483" s="145"/>
      <c r="I483" s="145"/>
      <c r="J483" s="124"/>
      <c r="K483" s="124"/>
      <c r="L483" s="124"/>
      <c r="M483" s="124"/>
    </row>
    <row r="484" spans="1:13" ht="12.75">
      <c r="A484" s="144"/>
      <c r="B484" s="144"/>
      <c r="C484" s="144"/>
      <c r="D484" s="145"/>
      <c r="E484" s="145"/>
      <c r="F484" s="145"/>
      <c r="G484" s="145"/>
      <c r="H484" s="145"/>
      <c r="I484" s="145"/>
      <c r="J484" s="124"/>
      <c r="K484" s="124"/>
      <c r="L484" s="124"/>
      <c r="M484" s="124"/>
    </row>
    <row r="485" spans="1:13" ht="12.75">
      <c r="A485" s="135"/>
      <c r="B485" s="135"/>
      <c r="C485" s="135"/>
      <c r="D485" s="145"/>
      <c r="E485" s="145"/>
      <c r="F485" s="145"/>
      <c r="G485" s="145"/>
      <c r="H485" s="145"/>
      <c r="I485" s="145"/>
      <c r="J485" s="124"/>
      <c r="K485" s="124"/>
      <c r="L485" s="124"/>
      <c r="M485" s="124"/>
    </row>
    <row r="486" spans="1:13" ht="12.75">
      <c r="A486" s="135"/>
      <c r="B486" s="135"/>
      <c r="C486" s="135"/>
      <c r="D486" s="144"/>
      <c r="E486" s="144"/>
      <c r="F486" s="144"/>
      <c r="G486" s="144"/>
      <c r="H486" s="144"/>
      <c r="I486" s="144"/>
      <c r="J486" s="124"/>
      <c r="K486" s="124"/>
      <c r="L486" s="124"/>
      <c r="M486" s="124"/>
    </row>
    <row r="487" spans="1:13" ht="12.75">
      <c r="A487" s="144"/>
      <c r="B487" s="144"/>
      <c r="C487" s="144"/>
      <c r="D487" s="157"/>
      <c r="E487" s="157"/>
      <c r="F487" s="144"/>
      <c r="G487" s="144"/>
      <c r="H487" s="144"/>
      <c r="I487" s="144"/>
      <c r="J487" s="140"/>
      <c r="K487" s="140"/>
      <c r="L487" s="140"/>
      <c r="M487" s="140"/>
    </row>
    <row r="488" spans="1:13" ht="12.75">
      <c r="A488" s="144"/>
      <c r="B488" s="124"/>
      <c r="C488" s="124"/>
      <c r="D488" s="157"/>
      <c r="E488" s="157"/>
      <c r="F488" s="144"/>
      <c r="G488" s="144"/>
      <c r="H488" s="144"/>
      <c r="I488" s="144"/>
      <c r="J488" s="140"/>
      <c r="K488" s="140"/>
      <c r="L488" s="140"/>
      <c r="M488" s="140"/>
    </row>
    <row r="489" spans="1:13" ht="12.75">
      <c r="A489" s="144"/>
      <c r="B489" s="160"/>
      <c r="C489" s="160"/>
      <c r="D489" s="158"/>
      <c r="E489" s="158"/>
      <c r="F489" s="144"/>
      <c r="G489" s="144"/>
      <c r="H489" s="144"/>
      <c r="I489" s="144"/>
      <c r="J489" s="143"/>
      <c r="K489" s="143"/>
      <c r="L489" s="143"/>
      <c r="M489" s="143"/>
    </row>
    <row r="490" spans="1:13" ht="12.75">
      <c r="A490" s="144"/>
      <c r="B490" s="160"/>
      <c r="C490" s="160"/>
      <c r="D490" s="158"/>
      <c r="E490" s="158"/>
      <c r="F490" s="144"/>
      <c r="G490" s="144"/>
      <c r="H490" s="144"/>
      <c r="I490" s="144"/>
      <c r="J490" s="143"/>
      <c r="K490" s="143"/>
      <c r="L490" s="143"/>
      <c r="M490" s="143"/>
    </row>
    <row r="491" spans="1:13" ht="12.75">
      <c r="A491" s="144"/>
      <c r="B491" s="160"/>
      <c r="C491" s="160"/>
      <c r="D491" s="158"/>
      <c r="E491" s="158"/>
      <c r="F491" s="144"/>
      <c r="G491" s="144"/>
      <c r="H491" s="144"/>
      <c r="I491" s="144"/>
      <c r="J491" s="143"/>
      <c r="K491" s="143"/>
      <c r="L491" s="143"/>
      <c r="M491" s="143"/>
    </row>
    <row r="492" spans="1:13" ht="12.75">
      <c r="A492" s="144"/>
      <c r="B492" s="160"/>
      <c r="C492" s="160"/>
      <c r="D492" s="158"/>
      <c r="E492" s="158"/>
      <c r="F492" s="144"/>
      <c r="G492" s="144"/>
      <c r="H492" s="144"/>
      <c r="I492" s="144"/>
      <c r="J492" s="143"/>
      <c r="K492" s="143"/>
      <c r="L492" s="143"/>
      <c r="M492" s="143"/>
    </row>
    <row r="493" spans="1:13" ht="12.75">
      <c r="A493" s="135"/>
      <c r="B493" s="135"/>
      <c r="C493" s="135"/>
      <c r="D493" s="144"/>
      <c r="E493" s="144"/>
      <c r="F493" s="144"/>
      <c r="G493" s="144"/>
      <c r="H493" s="144"/>
      <c r="I493" s="144"/>
      <c r="J493" s="124"/>
      <c r="K493" s="124"/>
      <c r="L493" s="124"/>
      <c r="M493" s="124"/>
    </row>
    <row r="494" spans="1:13" ht="12.75">
      <c r="A494" s="144"/>
      <c r="B494" s="144"/>
      <c r="C494" s="144"/>
      <c r="D494" s="157"/>
      <c r="E494" s="157"/>
      <c r="F494" s="157"/>
      <c r="G494" s="157"/>
      <c r="H494" s="144"/>
      <c r="I494" s="144"/>
      <c r="J494" s="140"/>
      <c r="K494" s="140"/>
      <c r="L494" s="140"/>
      <c r="M494" s="140"/>
    </row>
    <row r="495" spans="1:13" ht="12.75">
      <c r="A495" s="144"/>
      <c r="B495" s="144"/>
      <c r="C495" s="144"/>
      <c r="D495" s="157"/>
      <c r="E495" s="157"/>
      <c r="F495" s="157"/>
      <c r="G495" s="157"/>
      <c r="H495" s="144"/>
      <c r="I495" s="144"/>
      <c r="J495" s="140"/>
      <c r="K495" s="140"/>
      <c r="L495" s="140"/>
      <c r="M495" s="140"/>
    </row>
    <row r="496" spans="1:13" ht="12.75">
      <c r="A496" s="144"/>
      <c r="B496" s="144"/>
      <c r="C496" s="144"/>
      <c r="D496" s="157"/>
      <c r="E496" s="157"/>
      <c r="F496" s="157"/>
      <c r="G496" s="157"/>
      <c r="H496" s="144"/>
      <c r="I496" s="144"/>
      <c r="J496" s="140"/>
      <c r="K496" s="140"/>
      <c r="L496" s="140"/>
      <c r="M496" s="140"/>
    </row>
    <row r="497" spans="1:13" ht="12.75">
      <c r="A497" s="124"/>
      <c r="B497" s="144"/>
      <c r="C497" s="144"/>
      <c r="D497" s="157"/>
      <c r="E497" s="140"/>
      <c r="F497" s="140"/>
      <c r="G497" s="140"/>
      <c r="H497" s="124"/>
      <c r="I497" s="124"/>
      <c r="J497" s="140"/>
      <c r="K497" s="140"/>
      <c r="L497" s="140"/>
      <c r="M497" s="140"/>
    </row>
    <row r="498" spans="1:13" ht="12.75">
      <c r="A498" s="124"/>
      <c r="B498" s="124"/>
      <c r="C498" s="124"/>
      <c r="D498" s="140"/>
      <c r="E498" s="140"/>
      <c r="F498" s="140"/>
      <c r="G498" s="140"/>
      <c r="H498" s="124"/>
      <c r="I498" s="124"/>
      <c r="J498" s="140"/>
      <c r="K498" s="140"/>
      <c r="L498" s="140"/>
      <c r="M498" s="140"/>
    </row>
    <row r="499" spans="1:13" ht="12.75">
      <c r="A499" s="124"/>
      <c r="B499" s="160"/>
      <c r="C499" s="160"/>
      <c r="D499" s="143"/>
      <c r="E499" s="143"/>
      <c r="F499" s="143"/>
      <c r="G499" s="143"/>
      <c r="H499" s="124"/>
      <c r="I499" s="124"/>
      <c r="J499" s="143"/>
      <c r="K499" s="143"/>
      <c r="L499" s="143"/>
      <c r="M499" s="143"/>
    </row>
    <row r="500" spans="1:13" ht="12.75">
      <c r="A500" s="124"/>
      <c r="B500" s="160"/>
      <c r="C500" s="160"/>
      <c r="D500" s="124"/>
      <c r="E500" s="124"/>
      <c r="F500" s="124"/>
      <c r="G500" s="124"/>
      <c r="H500" s="124"/>
      <c r="I500" s="124"/>
      <c r="J500" s="160"/>
      <c r="K500" s="160"/>
      <c r="L500" s="160"/>
      <c r="M500" s="160"/>
    </row>
    <row r="501" spans="1:13" ht="12.75">
      <c r="A501" s="124"/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</row>
    <row r="502" spans="1:13" ht="25.5" customHeight="1">
      <c r="A502" s="124"/>
      <c r="B502" s="124"/>
      <c r="C502" s="124"/>
      <c r="D502" s="124"/>
      <c r="E502" s="301"/>
      <c r="F502" s="301"/>
      <c r="G502" s="124"/>
      <c r="H502" s="124"/>
      <c r="I502" s="302"/>
      <c r="J502" s="302"/>
      <c r="K502" s="124"/>
      <c r="L502" s="124"/>
      <c r="M502" s="124"/>
    </row>
    <row r="503" spans="1:13" ht="12.75">
      <c r="A503" s="124"/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</row>
    <row r="504" spans="1:13" ht="12.75">
      <c r="A504" s="124"/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</row>
    <row r="505" spans="1:13" ht="12.75">
      <c r="A505" s="124"/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</row>
    <row r="506" spans="1:13" ht="12.75">
      <c r="A506" s="124"/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</row>
    <row r="507" spans="1:13" ht="12.75">
      <c r="A507" s="124"/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</row>
    <row r="508" spans="1:13" ht="12.75">
      <c r="A508" s="124"/>
      <c r="B508" s="124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</row>
    <row r="509" spans="1:13" ht="12.75">
      <c r="A509" s="124"/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</row>
    <row r="510" ht="12.75">
      <c r="A510" s="124"/>
    </row>
    <row r="511" ht="12.75">
      <c r="A511" s="124"/>
    </row>
    <row r="512" ht="12.75">
      <c r="A512" s="124"/>
    </row>
    <row r="513" ht="12.75">
      <c r="A513" s="124"/>
    </row>
    <row r="514" ht="12.75">
      <c r="A514" s="124"/>
    </row>
    <row r="515" ht="12.75">
      <c r="A515" s="124"/>
    </row>
    <row r="516" ht="12.75">
      <c r="A516" s="124"/>
    </row>
    <row r="517" ht="12.75">
      <c r="A517" s="124"/>
    </row>
    <row r="518" ht="12.75">
      <c r="A518" s="124"/>
    </row>
    <row r="519" ht="12.75">
      <c r="A519" s="124"/>
    </row>
    <row r="520" ht="12.75">
      <c r="A520" s="124"/>
    </row>
    <row r="521" ht="12.75">
      <c r="A521" s="124"/>
    </row>
    <row r="522" ht="12.75">
      <c r="A522" s="124"/>
    </row>
    <row r="523" ht="12.75">
      <c r="A523" s="124"/>
    </row>
    <row r="524" ht="12.75">
      <c r="A524" s="124"/>
    </row>
    <row r="525" ht="12.75">
      <c r="A525" s="124"/>
    </row>
    <row r="526" ht="12.75">
      <c r="A526" s="124"/>
    </row>
    <row r="527" ht="12.75">
      <c r="A527" s="124"/>
    </row>
    <row r="528" ht="12.75">
      <c r="A528" s="124"/>
    </row>
    <row r="529" ht="12.75">
      <c r="A529" s="124"/>
    </row>
    <row r="530" ht="12.75">
      <c r="A530" s="124"/>
    </row>
    <row r="531" ht="12.75">
      <c r="A531" s="124"/>
    </row>
    <row r="532" ht="12.75">
      <c r="A532" s="124"/>
    </row>
    <row r="533" ht="12.75">
      <c r="A533" s="124"/>
    </row>
    <row r="534" ht="12.75">
      <c r="A534" s="124"/>
    </row>
    <row r="535" ht="12.75">
      <c r="A535" s="124"/>
    </row>
  </sheetData>
  <sheetProtection/>
  <mergeCells count="16">
    <mergeCell ref="J10:U10"/>
    <mergeCell ref="B10:C10"/>
    <mergeCell ref="D10:E10"/>
    <mergeCell ref="F10:G10"/>
    <mergeCell ref="H10:I10"/>
    <mergeCell ref="B4:C4"/>
    <mergeCell ref="E502:F502"/>
    <mergeCell ref="I502:J502"/>
    <mergeCell ref="A1:M1"/>
    <mergeCell ref="L2:M2"/>
    <mergeCell ref="B3:C3"/>
    <mergeCell ref="D3:E3"/>
    <mergeCell ref="F3:G3"/>
    <mergeCell ref="H3:I3"/>
    <mergeCell ref="B11:C11"/>
    <mergeCell ref="J3:U3"/>
  </mergeCells>
  <printOptions/>
  <pageMargins left="0.29" right="0.28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10" sqref="B10:M10"/>
    </sheetView>
  </sheetViews>
  <sheetFormatPr defaultColWidth="9.00390625" defaultRowHeight="15.75"/>
  <cols>
    <col min="1" max="1" width="32.625" style="181" customWidth="1"/>
    <col min="2" max="25" width="6.75390625" style="181" customWidth="1"/>
    <col min="26" max="16384" width="9.00390625" style="181" customWidth="1"/>
  </cols>
  <sheetData>
    <row r="1" spans="1:13" ht="27.75" customHeight="1">
      <c r="A1" s="317" t="s">
        <v>162</v>
      </c>
      <c r="B1" s="318"/>
      <c r="C1" s="318"/>
      <c r="D1" s="318"/>
      <c r="E1" s="318"/>
      <c r="F1" s="318"/>
      <c r="G1" s="318"/>
      <c r="H1" s="318"/>
      <c r="I1" s="180"/>
      <c r="J1" s="180"/>
      <c r="K1" s="180"/>
      <c r="L1" s="180"/>
      <c r="M1" s="180"/>
    </row>
    <row r="2" spans="1:8" ht="23.25" customHeight="1" thickBot="1">
      <c r="A2" s="319" t="s">
        <v>170</v>
      </c>
      <c r="B2" s="320"/>
      <c r="C2" s="320"/>
      <c r="D2" s="320"/>
      <c r="E2" s="320"/>
      <c r="F2" s="320"/>
      <c r="G2" s="320"/>
      <c r="H2" s="320"/>
    </row>
    <row r="3" spans="1:13" ht="15.75" customHeight="1">
      <c r="A3" s="182" t="s">
        <v>163</v>
      </c>
      <c r="B3" s="321" t="s">
        <v>164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3"/>
    </row>
    <row r="4" spans="1:13" ht="16.5" thickBot="1">
      <c r="A4" s="183" t="s">
        <v>165</v>
      </c>
      <c r="B4" s="184">
        <v>0.041666666666666664</v>
      </c>
      <c r="C4" s="185">
        <v>0.0833333333333333</v>
      </c>
      <c r="D4" s="185">
        <v>0.125</v>
      </c>
      <c r="E4" s="185">
        <v>0.166666666666667</v>
      </c>
      <c r="F4" s="185">
        <v>0.208333333333334</v>
      </c>
      <c r="G4" s="185">
        <v>0.25</v>
      </c>
      <c r="H4" s="185">
        <v>0.291666666666667</v>
      </c>
      <c r="I4" s="185">
        <v>0.333333333333333</v>
      </c>
      <c r="J4" s="185">
        <v>0.375</v>
      </c>
      <c r="K4" s="185">
        <v>0.416666666666667</v>
      </c>
      <c r="L4" s="185">
        <v>0.458333333333333</v>
      </c>
      <c r="M4" s="186">
        <v>0.5</v>
      </c>
    </row>
    <row r="5" spans="1:13" ht="16.5" thickBot="1">
      <c r="A5" s="187" t="s">
        <v>166</v>
      </c>
      <c r="B5" s="188">
        <v>1.2240000000136206</v>
      </c>
      <c r="C5" s="189">
        <v>1.2240000000136206</v>
      </c>
      <c r="D5" s="190">
        <v>1.5624000000039815</v>
      </c>
      <c r="E5" s="190">
        <v>1.5768000000069151</v>
      </c>
      <c r="F5" s="190">
        <v>1.3679999999905703</v>
      </c>
      <c r="G5" s="190">
        <v>1.418400000000838</v>
      </c>
      <c r="H5" s="190">
        <v>1.7207999999838648</v>
      </c>
      <c r="I5" s="190">
        <v>1.2600000000209548</v>
      </c>
      <c r="J5" s="190">
        <v>1.1015999999886845</v>
      </c>
      <c r="K5" s="190">
        <v>1.9007999999943421</v>
      </c>
      <c r="L5" s="190">
        <v>2.0519999999989524</v>
      </c>
      <c r="M5" s="191">
        <v>2.066400000001886</v>
      </c>
    </row>
    <row r="6" spans="1:3" ht="15.75">
      <c r="A6" s="192"/>
      <c r="B6" s="193"/>
      <c r="C6" s="194"/>
    </row>
    <row r="7" spans="1:3" ht="16.5" thickBot="1">
      <c r="A7" s="195" t="s">
        <v>167</v>
      </c>
      <c r="B7" s="192"/>
      <c r="C7" s="196"/>
    </row>
    <row r="8" spans="1:13" ht="15.75">
      <c r="A8" s="182" t="s">
        <v>163</v>
      </c>
      <c r="B8" s="321" t="s">
        <v>164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</row>
    <row r="9" spans="1:13" ht="16.5" thickBot="1">
      <c r="A9" s="183" t="s">
        <v>165</v>
      </c>
      <c r="B9" s="184">
        <v>0.541666666666667</v>
      </c>
      <c r="C9" s="185">
        <v>0.583333333333333</v>
      </c>
      <c r="D9" s="185">
        <v>0.625</v>
      </c>
      <c r="E9" s="185">
        <v>0.666666666666667</v>
      </c>
      <c r="F9" s="185">
        <v>0.708333333333333</v>
      </c>
      <c r="G9" s="185">
        <v>0.75</v>
      </c>
      <c r="H9" s="185">
        <v>0.791666666666666</v>
      </c>
      <c r="I9" s="185">
        <v>0.833333333333333</v>
      </c>
      <c r="J9" s="185">
        <v>0.875</v>
      </c>
      <c r="K9" s="185">
        <v>0.916666666666666</v>
      </c>
      <c r="L9" s="185">
        <v>0.958333333333333</v>
      </c>
      <c r="M9" s="186">
        <v>1</v>
      </c>
    </row>
    <row r="10" spans="1:13" ht="16.5" thickBot="1">
      <c r="A10" s="187" t="s">
        <v>166</v>
      </c>
      <c r="B10" s="188">
        <v>1.1952000000077532</v>
      </c>
      <c r="C10" s="190">
        <v>1.432800000003772</v>
      </c>
      <c r="D10" s="190">
        <v>0.9791999999899417</v>
      </c>
      <c r="E10" s="190">
        <v>1.058400000006077</v>
      </c>
      <c r="F10" s="190">
        <v>1.0296000000002095</v>
      </c>
      <c r="G10" s="190">
        <v>1.0223999999987428</v>
      </c>
      <c r="H10" s="190">
        <v>1.166400000001886</v>
      </c>
      <c r="I10" s="190">
        <v>1.0728000000090105</v>
      </c>
      <c r="J10" s="190">
        <v>0.7991999999794643</v>
      </c>
      <c r="K10" s="190">
        <v>1.4616000000096392</v>
      </c>
      <c r="L10" s="190">
        <v>1.8719999999884749</v>
      </c>
      <c r="M10" s="191">
        <v>1.4976000000169734</v>
      </c>
    </row>
    <row r="13" spans="1:8" ht="15.75">
      <c r="A13" s="197" t="s">
        <v>168</v>
      </c>
      <c r="B13" s="198"/>
      <c r="C13" s="199"/>
      <c r="D13" s="198"/>
      <c r="E13" s="200"/>
      <c r="F13" s="200"/>
      <c r="G13" s="324" t="s">
        <v>169</v>
      </c>
      <c r="H13" s="324"/>
    </row>
  </sheetData>
  <sheetProtection/>
  <mergeCells count="5">
    <mergeCell ref="A1:H1"/>
    <mergeCell ref="A2:H2"/>
    <mergeCell ref="B3:M3"/>
    <mergeCell ref="B8:M8"/>
    <mergeCell ref="G13:H13"/>
  </mergeCells>
  <printOptions/>
  <pageMargins left="0.5118110236220472" right="0.1968503937007874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4.75390625" style="0" customWidth="1"/>
    <col min="2" max="7" width="7.125" style="0" customWidth="1"/>
    <col min="8" max="8" width="7.25390625" style="0" customWidth="1"/>
    <col min="9" max="10" width="7.125" style="0" customWidth="1"/>
    <col min="11" max="11" width="9.625" style="0" customWidth="1"/>
    <col min="12" max="13" width="7.125" style="0" customWidth="1"/>
    <col min="14" max="14" width="7.25390625" style="0" customWidth="1"/>
    <col min="15" max="17" width="7.125" style="0" customWidth="1"/>
    <col min="18" max="18" width="7.25390625" style="0" customWidth="1"/>
    <col min="19" max="21" width="7.125" style="0" customWidth="1"/>
    <col min="22" max="22" width="7.25390625" style="0" customWidth="1"/>
    <col min="23" max="25" width="7.125" style="0" customWidth="1"/>
    <col min="26" max="26" width="7.25390625" style="0" customWidth="1"/>
    <col min="27" max="29" width="7.125" style="0" customWidth="1"/>
    <col min="30" max="30" width="7.25390625" style="0" customWidth="1"/>
    <col min="31" max="33" width="7.125" style="0" customWidth="1"/>
    <col min="34" max="34" width="7.25390625" style="0" customWidth="1"/>
    <col min="35" max="37" width="7.125" style="0" customWidth="1"/>
    <col min="38" max="38" width="7.25390625" style="0" customWidth="1"/>
    <col min="39" max="41" width="7.125" style="0" customWidth="1"/>
    <col min="42" max="42" width="7.25390625" style="0" customWidth="1"/>
    <col min="43" max="45" width="7.125" style="0" customWidth="1"/>
    <col min="46" max="46" width="7.25390625" style="0" customWidth="1"/>
    <col min="47" max="49" width="7.125" style="0" customWidth="1"/>
  </cols>
  <sheetData>
    <row r="1" spans="1:11" ht="18">
      <c r="A1" s="330" t="s">
        <v>107</v>
      </c>
      <c r="B1" s="331"/>
      <c r="C1" s="331"/>
      <c r="D1" s="331"/>
      <c r="E1" s="331"/>
      <c r="F1" s="331"/>
      <c r="G1" s="331"/>
      <c r="H1" s="331"/>
      <c r="I1" s="331"/>
      <c r="J1" s="332"/>
      <c r="K1" s="332"/>
    </row>
    <row r="2" spans="1:10" ht="15.75">
      <c r="A2" s="333" t="s">
        <v>108</v>
      </c>
      <c r="B2" s="325"/>
      <c r="C2" s="325"/>
      <c r="D2" s="325"/>
      <c r="E2" s="325"/>
      <c r="F2" s="325"/>
      <c r="G2" s="325"/>
      <c r="H2" s="325"/>
      <c r="I2" s="325"/>
      <c r="J2" s="167" t="s">
        <v>161</v>
      </c>
    </row>
    <row r="3" spans="1:11" ht="15.75">
      <c r="A3" s="334" t="s">
        <v>109</v>
      </c>
      <c r="B3" s="335"/>
      <c r="C3" s="335"/>
      <c r="D3" s="335"/>
      <c r="E3" s="335"/>
      <c r="F3" s="335"/>
      <c r="G3" s="335"/>
      <c r="H3" s="335"/>
      <c r="I3" s="335"/>
      <c r="J3" s="336"/>
      <c r="K3" s="337"/>
    </row>
    <row r="4" spans="1:49" ht="12.75" customHeight="1">
      <c r="A4" s="338" t="s">
        <v>110</v>
      </c>
      <c r="B4" s="341" t="s">
        <v>44</v>
      </c>
      <c r="C4" s="342"/>
      <c r="D4" s="341" t="s">
        <v>45</v>
      </c>
      <c r="E4" s="342"/>
      <c r="F4" s="341" t="s">
        <v>46</v>
      </c>
      <c r="G4" s="343"/>
      <c r="H4" s="328" t="s">
        <v>38</v>
      </c>
      <c r="I4" s="328"/>
      <c r="J4" s="328" t="s">
        <v>39</v>
      </c>
      <c r="K4" s="328"/>
      <c r="L4" s="328" t="s">
        <v>40</v>
      </c>
      <c r="M4" s="328"/>
      <c r="N4" s="328" t="s">
        <v>41</v>
      </c>
      <c r="O4" s="328"/>
      <c r="P4" s="328" t="s">
        <v>143</v>
      </c>
      <c r="Q4" s="328"/>
      <c r="R4" s="328" t="s">
        <v>144</v>
      </c>
      <c r="S4" s="328"/>
      <c r="T4" s="328" t="s">
        <v>145</v>
      </c>
      <c r="U4" s="328"/>
      <c r="V4" s="328" t="s">
        <v>149</v>
      </c>
      <c r="W4" s="328"/>
      <c r="X4" s="328" t="s">
        <v>155</v>
      </c>
      <c r="Y4" s="328"/>
      <c r="Z4" s="328" t="s">
        <v>150</v>
      </c>
      <c r="AA4" s="328"/>
      <c r="AB4" s="328" t="s">
        <v>151</v>
      </c>
      <c r="AC4" s="328"/>
      <c r="AD4" s="328" t="s">
        <v>156</v>
      </c>
      <c r="AE4" s="328"/>
      <c r="AF4" s="328" t="s">
        <v>59</v>
      </c>
      <c r="AG4" s="328"/>
      <c r="AH4" s="329" t="s">
        <v>144</v>
      </c>
      <c r="AI4" s="329"/>
      <c r="AJ4" s="329" t="s">
        <v>143</v>
      </c>
      <c r="AK4" s="329"/>
      <c r="AL4" s="329" t="s">
        <v>150</v>
      </c>
      <c r="AM4" s="329"/>
      <c r="AN4" s="329" t="s">
        <v>149</v>
      </c>
      <c r="AO4" s="329"/>
      <c r="AP4" s="329" t="s">
        <v>145</v>
      </c>
      <c r="AQ4" s="329"/>
      <c r="AR4" s="329" t="s">
        <v>146</v>
      </c>
      <c r="AS4" s="329"/>
      <c r="AT4" s="329" t="s">
        <v>151</v>
      </c>
      <c r="AU4" s="329"/>
      <c r="AV4" s="328" t="s">
        <v>156</v>
      </c>
      <c r="AW4" s="328"/>
    </row>
    <row r="5" spans="1:49" ht="15.75">
      <c r="A5" s="339"/>
      <c r="B5" s="326" t="s">
        <v>111</v>
      </c>
      <c r="C5" s="327"/>
      <c r="D5" s="326" t="s">
        <v>112</v>
      </c>
      <c r="E5" s="327"/>
      <c r="F5" s="326" t="s">
        <v>113</v>
      </c>
      <c r="G5" s="327"/>
      <c r="H5" s="326" t="s">
        <v>114</v>
      </c>
      <c r="I5" s="327"/>
      <c r="J5" s="326" t="s">
        <v>114</v>
      </c>
      <c r="K5" s="327"/>
      <c r="L5" s="326" t="s">
        <v>114</v>
      </c>
      <c r="M5" s="327"/>
      <c r="N5" s="326" t="s">
        <v>114</v>
      </c>
      <c r="O5" s="327"/>
      <c r="P5" s="326" t="s">
        <v>50</v>
      </c>
      <c r="Q5" s="327"/>
      <c r="R5" s="326" t="s">
        <v>51</v>
      </c>
      <c r="S5" s="327"/>
      <c r="T5" s="326" t="s">
        <v>52</v>
      </c>
      <c r="U5" s="327"/>
      <c r="V5" s="326" t="s">
        <v>53</v>
      </c>
      <c r="W5" s="327"/>
      <c r="X5" s="326" t="s">
        <v>54</v>
      </c>
      <c r="Y5" s="327"/>
      <c r="Z5" s="326" t="s">
        <v>56</v>
      </c>
      <c r="AA5" s="327"/>
      <c r="AB5" s="326" t="s">
        <v>57</v>
      </c>
      <c r="AC5" s="327"/>
      <c r="AD5" s="326" t="s">
        <v>58</v>
      </c>
      <c r="AE5" s="327"/>
      <c r="AF5" s="326" t="s">
        <v>60</v>
      </c>
      <c r="AG5" s="327"/>
      <c r="AH5" s="326" t="s">
        <v>61</v>
      </c>
      <c r="AI5" s="327"/>
      <c r="AJ5" s="326" t="s">
        <v>62</v>
      </c>
      <c r="AK5" s="327"/>
      <c r="AL5" s="326" t="s">
        <v>63</v>
      </c>
      <c r="AM5" s="327"/>
      <c r="AN5" s="326" t="s">
        <v>64</v>
      </c>
      <c r="AO5" s="327"/>
      <c r="AP5" s="326" t="s">
        <v>65</v>
      </c>
      <c r="AQ5" s="327"/>
      <c r="AR5" s="326" t="s">
        <v>66</v>
      </c>
      <c r="AS5" s="327"/>
      <c r="AT5" s="326" t="s">
        <v>55</v>
      </c>
      <c r="AU5" s="327"/>
      <c r="AV5" s="326" t="s">
        <v>67</v>
      </c>
      <c r="AW5" s="327"/>
    </row>
    <row r="6" spans="1:49" ht="15.75">
      <c r="A6" s="339"/>
      <c r="B6" s="168" t="s">
        <v>115</v>
      </c>
      <c r="C6" s="168" t="s">
        <v>116</v>
      </c>
      <c r="D6" s="168" t="s">
        <v>115</v>
      </c>
      <c r="E6" s="168" t="s">
        <v>116</v>
      </c>
      <c r="F6" s="168" t="s">
        <v>115</v>
      </c>
      <c r="G6" s="168" t="s">
        <v>116</v>
      </c>
      <c r="H6" s="168" t="s">
        <v>115</v>
      </c>
      <c r="I6" s="168" t="s">
        <v>116</v>
      </c>
      <c r="J6" s="168" t="s">
        <v>115</v>
      </c>
      <c r="K6" s="168" t="s">
        <v>116</v>
      </c>
      <c r="L6" s="168" t="s">
        <v>115</v>
      </c>
      <c r="M6" s="168" t="s">
        <v>116</v>
      </c>
      <c r="N6" s="168" t="s">
        <v>115</v>
      </c>
      <c r="O6" s="168" t="s">
        <v>116</v>
      </c>
      <c r="P6" s="168" t="s">
        <v>115</v>
      </c>
      <c r="Q6" s="168" t="s">
        <v>116</v>
      </c>
      <c r="R6" s="168" t="s">
        <v>115</v>
      </c>
      <c r="S6" s="168" t="s">
        <v>116</v>
      </c>
      <c r="T6" s="168" t="s">
        <v>115</v>
      </c>
      <c r="U6" s="168" t="s">
        <v>116</v>
      </c>
      <c r="V6" s="168" t="s">
        <v>115</v>
      </c>
      <c r="W6" s="168" t="s">
        <v>116</v>
      </c>
      <c r="X6" s="168" t="s">
        <v>115</v>
      </c>
      <c r="Y6" s="168" t="s">
        <v>116</v>
      </c>
      <c r="Z6" s="168" t="s">
        <v>115</v>
      </c>
      <c r="AA6" s="168" t="s">
        <v>116</v>
      </c>
      <c r="AB6" s="168" t="s">
        <v>115</v>
      </c>
      <c r="AC6" s="168" t="s">
        <v>116</v>
      </c>
      <c r="AD6" s="168" t="s">
        <v>115</v>
      </c>
      <c r="AE6" s="168" t="s">
        <v>116</v>
      </c>
      <c r="AF6" s="168" t="s">
        <v>115</v>
      </c>
      <c r="AG6" s="168" t="s">
        <v>116</v>
      </c>
      <c r="AH6" s="168" t="s">
        <v>115</v>
      </c>
      <c r="AI6" s="168" t="s">
        <v>116</v>
      </c>
      <c r="AJ6" s="168" t="s">
        <v>115</v>
      </c>
      <c r="AK6" s="168" t="s">
        <v>116</v>
      </c>
      <c r="AL6" s="168" t="s">
        <v>115</v>
      </c>
      <c r="AM6" s="168" t="s">
        <v>116</v>
      </c>
      <c r="AN6" s="168" t="s">
        <v>115</v>
      </c>
      <c r="AO6" s="168" t="s">
        <v>116</v>
      </c>
      <c r="AP6" s="168" t="s">
        <v>115</v>
      </c>
      <c r="AQ6" s="168" t="s">
        <v>116</v>
      </c>
      <c r="AR6" s="168" t="s">
        <v>115</v>
      </c>
      <c r="AS6" s="168" t="s">
        <v>116</v>
      </c>
      <c r="AT6" s="168" t="s">
        <v>115</v>
      </c>
      <c r="AU6" s="168" t="s">
        <v>116</v>
      </c>
      <c r="AV6" s="168" t="s">
        <v>115</v>
      </c>
      <c r="AW6" s="168" t="s">
        <v>116</v>
      </c>
    </row>
    <row r="7" spans="1:49" ht="15.75">
      <c r="A7" s="340"/>
      <c r="B7" s="169" t="s">
        <v>117</v>
      </c>
      <c r="C7" s="169" t="s">
        <v>117</v>
      </c>
      <c r="D7" s="169" t="s">
        <v>117</v>
      </c>
      <c r="E7" s="169" t="s">
        <v>117</v>
      </c>
      <c r="F7" s="169" t="s">
        <v>117</v>
      </c>
      <c r="G7" s="169" t="s">
        <v>117</v>
      </c>
      <c r="H7" s="169" t="s">
        <v>117</v>
      </c>
      <c r="I7" s="169" t="s">
        <v>117</v>
      </c>
      <c r="J7" s="169" t="s">
        <v>117</v>
      </c>
      <c r="K7" s="169" t="s">
        <v>117</v>
      </c>
      <c r="L7" s="169" t="s">
        <v>117</v>
      </c>
      <c r="M7" s="169" t="s">
        <v>117</v>
      </c>
      <c r="N7" s="169" t="s">
        <v>117</v>
      </c>
      <c r="O7" s="169" t="s">
        <v>117</v>
      </c>
      <c r="P7" s="169" t="s">
        <v>117</v>
      </c>
      <c r="Q7" s="169" t="s">
        <v>117</v>
      </c>
      <c r="R7" s="169" t="s">
        <v>117</v>
      </c>
      <c r="S7" s="169" t="s">
        <v>117</v>
      </c>
      <c r="T7" s="169" t="s">
        <v>117</v>
      </c>
      <c r="U7" s="169" t="s">
        <v>117</v>
      </c>
      <c r="V7" s="169" t="s">
        <v>117</v>
      </c>
      <c r="W7" s="169" t="s">
        <v>117</v>
      </c>
      <c r="X7" s="169" t="s">
        <v>117</v>
      </c>
      <c r="Y7" s="169" t="s">
        <v>117</v>
      </c>
      <c r="Z7" s="169" t="s">
        <v>117</v>
      </c>
      <c r="AA7" s="169" t="s">
        <v>117</v>
      </c>
      <c r="AB7" s="169" t="s">
        <v>117</v>
      </c>
      <c r="AC7" s="169" t="s">
        <v>117</v>
      </c>
      <c r="AD7" s="169" t="s">
        <v>117</v>
      </c>
      <c r="AE7" s="169" t="s">
        <v>117</v>
      </c>
      <c r="AF7" s="169" t="s">
        <v>117</v>
      </c>
      <c r="AG7" s="169" t="s">
        <v>117</v>
      </c>
      <c r="AH7" s="169" t="s">
        <v>117</v>
      </c>
      <c r="AI7" s="169" t="s">
        <v>117</v>
      </c>
      <c r="AJ7" s="169" t="s">
        <v>117</v>
      </c>
      <c r="AK7" s="169" t="s">
        <v>117</v>
      </c>
      <c r="AL7" s="169" t="s">
        <v>117</v>
      </c>
      <c r="AM7" s="169" t="s">
        <v>117</v>
      </c>
      <c r="AN7" s="169" t="s">
        <v>117</v>
      </c>
      <c r="AO7" s="169" t="s">
        <v>117</v>
      </c>
      <c r="AP7" s="169" t="s">
        <v>117</v>
      </c>
      <c r="AQ7" s="169" t="s">
        <v>117</v>
      </c>
      <c r="AR7" s="169" t="s">
        <v>117</v>
      </c>
      <c r="AS7" s="169" t="s">
        <v>117</v>
      </c>
      <c r="AT7" s="169" t="s">
        <v>117</v>
      </c>
      <c r="AU7" s="169" t="s">
        <v>117</v>
      </c>
      <c r="AV7" s="169" t="s">
        <v>117</v>
      </c>
      <c r="AW7" s="169" t="s">
        <v>117</v>
      </c>
    </row>
    <row r="8" spans="1:49" ht="19.5" customHeight="1">
      <c r="A8" s="170">
        <v>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</row>
    <row r="9" spans="1:49" ht="19.5" customHeight="1">
      <c r="A9" s="172">
        <v>2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</row>
    <row r="10" spans="1:49" ht="19.5" customHeight="1">
      <c r="A10" s="172">
        <v>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</row>
    <row r="11" spans="1:49" ht="19.5" customHeight="1">
      <c r="A11" s="172">
        <v>4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</row>
    <row r="12" spans="1:49" ht="19.5" customHeight="1">
      <c r="A12" s="172">
        <v>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</row>
    <row r="13" spans="1:49" ht="19.5" customHeight="1">
      <c r="A13" s="172">
        <v>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</row>
    <row r="14" spans="1:49" ht="19.5" customHeight="1">
      <c r="A14" s="172">
        <v>7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</row>
    <row r="15" spans="1:49" ht="19.5" customHeight="1">
      <c r="A15" s="172">
        <v>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</row>
    <row r="16" spans="1:49" ht="19.5" customHeight="1">
      <c r="A16" s="172">
        <v>9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</row>
    <row r="17" spans="1:49" ht="19.5" customHeight="1">
      <c r="A17" s="172">
        <v>10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</row>
    <row r="18" spans="1:49" ht="19.5" customHeight="1">
      <c r="A18" s="172">
        <v>11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</row>
    <row r="19" spans="1:49" ht="19.5" customHeight="1">
      <c r="A19" s="172">
        <v>12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</row>
    <row r="20" spans="1:49" ht="19.5" customHeight="1">
      <c r="A20" s="172">
        <v>13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</row>
    <row r="21" spans="1:49" ht="19.5" customHeight="1">
      <c r="A21" s="172">
        <v>14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</row>
    <row r="22" spans="1:49" ht="19.5" customHeight="1">
      <c r="A22" s="172">
        <v>15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</row>
    <row r="23" spans="1:49" ht="19.5" customHeight="1">
      <c r="A23" s="172">
        <v>16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</row>
    <row r="24" spans="1:49" ht="19.5" customHeight="1">
      <c r="A24" s="172">
        <v>17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</row>
    <row r="25" spans="1:49" ht="19.5" customHeight="1">
      <c r="A25" s="172">
        <v>18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</row>
    <row r="26" spans="1:49" ht="19.5" customHeight="1">
      <c r="A26" s="172">
        <v>19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</row>
    <row r="27" spans="1:49" ht="19.5" customHeight="1">
      <c r="A27" s="172">
        <v>20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</row>
    <row r="28" spans="1:49" ht="19.5" customHeight="1">
      <c r="A28" s="172">
        <v>21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</row>
    <row r="29" spans="1:49" ht="19.5" customHeight="1">
      <c r="A29" s="172">
        <v>22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</row>
    <row r="30" spans="1:49" ht="19.5" customHeight="1">
      <c r="A30" s="172">
        <v>23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</row>
    <row r="31" spans="1:49" ht="19.5" customHeight="1">
      <c r="A31" s="172">
        <v>24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</row>
    <row r="32" spans="1:49" ht="19.5" customHeight="1">
      <c r="A32" s="174" t="s">
        <v>84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</row>
    <row r="34" spans="1:11" ht="15.75">
      <c r="A34" s="325"/>
      <c r="B34" s="325"/>
      <c r="C34" s="325"/>
      <c r="D34" s="325"/>
      <c r="E34" s="325"/>
      <c r="F34" s="325"/>
      <c r="G34" s="325"/>
      <c r="H34" s="325"/>
      <c r="I34" s="325"/>
      <c r="J34" s="325"/>
      <c r="K34" s="325"/>
    </row>
    <row r="35" ht="15.75">
      <c r="C35" s="175" t="s">
        <v>118</v>
      </c>
    </row>
  </sheetData>
  <sheetProtection/>
  <mergeCells count="53">
    <mergeCell ref="A1:K1"/>
    <mergeCell ref="A2:I2"/>
    <mergeCell ref="A3:K3"/>
    <mergeCell ref="A4:A7"/>
    <mergeCell ref="B4:C4"/>
    <mergeCell ref="D4:E4"/>
    <mergeCell ref="F4:G4"/>
    <mergeCell ref="H4:I4"/>
    <mergeCell ref="J4:K4"/>
    <mergeCell ref="B5:C5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V4:AW4"/>
    <mergeCell ref="AJ4:AK4"/>
    <mergeCell ref="AL4:AM4"/>
    <mergeCell ref="AN4:AO4"/>
    <mergeCell ref="AP4:AQ4"/>
    <mergeCell ref="AR4:AS4"/>
    <mergeCell ref="AT4:AU4"/>
    <mergeCell ref="D5:E5"/>
    <mergeCell ref="F5:G5"/>
    <mergeCell ref="H5:I5"/>
    <mergeCell ref="J5:K5"/>
    <mergeCell ref="L5:M5"/>
    <mergeCell ref="N5:O5"/>
    <mergeCell ref="AJ5:AK5"/>
    <mergeCell ref="AL5:AM5"/>
    <mergeCell ref="P5:Q5"/>
    <mergeCell ref="R5:S5"/>
    <mergeCell ref="T5:U5"/>
    <mergeCell ref="V5:W5"/>
    <mergeCell ref="X5:Y5"/>
    <mergeCell ref="Z5:AA5"/>
    <mergeCell ref="A34:K34"/>
    <mergeCell ref="AN5:AO5"/>
    <mergeCell ref="AP5:AQ5"/>
    <mergeCell ref="AR5:AS5"/>
    <mergeCell ref="AT5:AU5"/>
    <mergeCell ref="AV5:AW5"/>
    <mergeCell ref="AB5:AC5"/>
    <mergeCell ref="AD5:AE5"/>
    <mergeCell ref="AF5:AG5"/>
    <mergeCell ref="AH5:AI5"/>
  </mergeCells>
  <printOptions/>
  <pageMargins left="0.18" right="0.17" top="0.7480314960629921" bottom="0.7480314960629921" header="0.31496062992125984" footer="0.31496062992125984"/>
  <pageSetup fitToWidth="2" fitToHeight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Одинцова Ю.В.</dc:creator>
  <cp:keywords/>
  <dc:description/>
  <cp:lastModifiedBy>user</cp:lastModifiedBy>
  <cp:lastPrinted>2018-12-26T06:20:08Z</cp:lastPrinted>
  <dcterms:created xsi:type="dcterms:W3CDTF">2005-11-11T04:24:20Z</dcterms:created>
  <dcterms:modified xsi:type="dcterms:W3CDTF">2018-12-27T08:18:12Z</dcterms:modified>
  <cp:category/>
  <cp:version/>
  <cp:contentType/>
  <cp:contentStatus/>
</cp:coreProperties>
</file>